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RECENTES\DITEC\ASSESSORIAS\GABRIEL RIBEIRO\"/>
    </mc:Choice>
  </mc:AlternateContent>
  <xr:revisionPtr revIDLastSave="0" documentId="13_ncr:1_{24B81E47-C172-4899-AD95-72BBC8873865}" xr6:coauthVersionLast="47" xr6:coauthVersionMax="47" xr10:uidLastSave="{00000000-0000-0000-0000-000000000000}"/>
  <bookViews>
    <workbookView xWindow="-120" yWindow="-120" windowWidth="29040" windowHeight="15840" tabRatio="839" xr2:uid="{00000000-000D-0000-FFFF-FFFF00000000}"/>
  </bookViews>
  <sheets>
    <sheet name="B-ORÇAMENTO " sheetId="11" r:id="rId1"/>
    <sheet name="C - FÍSICO FINANCEIRO" sheetId="15" r:id="rId2"/>
    <sheet name="E- BDI" sheetId="12" r:id="rId3"/>
  </sheets>
  <externalReferences>
    <externalReference r:id="rId4"/>
    <externalReference r:id="rId5"/>
  </externalReferences>
  <definedNames>
    <definedName name="\0">#REF!</definedName>
    <definedName name="\1">#REF!</definedName>
    <definedName name="\A">#REF!</definedName>
    <definedName name="__________________OUT98">{#N/A,#N/A,TRUE,"Serviços"}</definedName>
    <definedName name="______________OUT98">{#N/A,#N/A,TRUE,"Serviços"}</definedName>
    <definedName name="_____________OUT98">{#N/A,#N/A,TRUE,"Serviços"}</definedName>
    <definedName name="____________OUT98">{#N/A,#N/A,TRUE,"Serviços"}</definedName>
    <definedName name="___________OUT98">{#N/A,#N/A,TRUE,"Serviços"}</definedName>
    <definedName name="__________OUT98">{#N/A,#N/A,TRUE,"Serviços"}</definedName>
    <definedName name="_________OUT98">{#N/A,#N/A,TRUE,"Serviços"}</definedName>
    <definedName name="________OUT98">{#N/A,#N/A,TRUE,"Serviços"}</definedName>
    <definedName name="_______OUT98">{#N/A,#N/A,TRUE,"Serviços"}</definedName>
    <definedName name="______OUT98">{#N/A,#N/A,TRUE,"Serviços"}</definedName>
    <definedName name="_____OUT98">{#N/A,#N/A,TRUE,"Serviços"}</definedName>
    <definedName name="____1Excel_BuiltIn_Print_Titles_15_1_1_1_1">#REF!</definedName>
    <definedName name="____2Excel_BuiltIn_Print_Titles_16_1">#REF!,#REF!</definedName>
    <definedName name="____3Excel_BuiltIn_Print_Titles_16_1_1_1">#REF!</definedName>
    <definedName name="____OUT98">{#N/A,#N/A,TRUE,"Serviços"}</definedName>
    <definedName name="___1Excel_BuiltIn_Print_Titles_15_1_1_1_1">#REF!</definedName>
    <definedName name="___2Excel_BuiltIn_Print_Titles_16_1">#REF!,#REF!</definedName>
    <definedName name="___3Excel_BuiltIn_Print_Titles_16_1_1_1">#REF!</definedName>
    <definedName name="___4Excel_BuiltIn_Print_Titles_17_1">#REF!,#REF!</definedName>
    <definedName name="___5Excel_BuiltIn_Print_Titles_18_1">#REF!,#REF!</definedName>
    <definedName name="___6Excel_BuiltIn_Print_Titles_19_1">#REF!,#REF!</definedName>
    <definedName name="___7Excel_BuiltIn_Print_Titles_21_1_1_1">#REF!,#REF!</definedName>
    <definedName name="___OUT98">{#N/A,#N/A,TRUE,"Serviços"}</definedName>
    <definedName name="__123Graph_A">#REF!</definedName>
    <definedName name="__123Graph_AGraph1">#REF!</definedName>
    <definedName name="__123Graph_AGraph10">#REF!</definedName>
    <definedName name="__123Graph_AGraph11">#REF!</definedName>
    <definedName name="__123Graph_AGraph12">#REF!</definedName>
    <definedName name="__123Graph_AGraph2">#REF!</definedName>
    <definedName name="__123Graph_AGraph3">#REF!</definedName>
    <definedName name="__123Graph_AGraph4">#REF!</definedName>
    <definedName name="__123Graph_AGraph5">#REF!</definedName>
    <definedName name="__123Graph_AGraph6">#REF!</definedName>
    <definedName name="__123Graph_AGraph7">#REF!</definedName>
    <definedName name="__123Graph_AGraph8">#REF!</definedName>
    <definedName name="__123Graph_AGraph9">#REF!</definedName>
    <definedName name="__123Graph_B">#REF!</definedName>
    <definedName name="__123Graph_BGraph1">#REF!</definedName>
    <definedName name="__123Graph_BGraph10">#REF!</definedName>
    <definedName name="__123Graph_BGraph11">#REF!</definedName>
    <definedName name="__123Graph_BGraph12">#REF!</definedName>
    <definedName name="__123Graph_BGraph2">#REF!</definedName>
    <definedName name="__123Graph_BGraph3">#REF!</definedName>
    <definedName name="__123Graph_BGraph4">#REF!</definedName>
    <definedName name="__123Graph_BGraph5">#REF!</definedName>
    <definedName name="__123Graph_BGraph6">#REF!</definedName>
    <definedName name="__123Graph_BGraph7">#REF!</definedName>
    <definedName name="__123Graph_BGraph8">#REF!</definedName>
    <definedName name="__123Graph_BGraph9">#REF!</definedName>
    <definedName name="__123Graph_C">#REF!</definedName>
    <definedName name="__123Graph_CGraph7">#REF!</definedName>
    <definedName name="__123Graph_CGraph8">#REF!</definedName>
    <definedName name="__123Graph_D">#REF!</definedName>
    <definedName name="__123Graph_DGraph7">#REF!</definedName>
    <definedName name="__123Graph_DGraph8">#REF!</definedName>
    <definedName name="__123Graph_E">#REF!</definedName>
    <definedName name="__123Graph_EGraph7">#REF!</definedName>
    <definedName name="__123Graph_EGraph8">#REF!</definedName>
    <definedName name="__123Graph_X">#REF!</definedName>
    <definedName name="__123Graph_XGraph1">#REF!</definedName>
    <definedName name="__123Graph_XGraph10">#REF!</definedName>
    <definedName name="__123Graph_XGraph11">#REF!</definedName>
    <definedName name="__123Graph_XGraph12">#REF!</definedName>
    <definedName name="__123Graph_XGraph2">#REF!</definedName>
    <definedName name="__123Graph_XGraph3">#REF!</definedName>
    <definedName name="__123Graph_XGraph4">#REF!</definedName>
    <definedName name="__123Graph_XGraph5">#REF!</definedName>
    <definedName name="__123Graph_XGraph6">#REF!</definedName>
    <definedName name="__123Graph_XGraph7">#REF!</definedName>
    <definedName name="__123Graph_XGraph8">#REF!</definedName>
    <definedName name="__123Graph_XGraph9">#REF!</definedName>
    <definedName name="__12Excel_BuiltIn_Print_Titles_19_1">#REF!,#REF!</definedName>
    <definedName name="__14Excel_BuiltIn_Print_Titles_21_1_1_1">#REF!,#REF!</definedName>
    <definedName name="__1Excel_BuiltIn_Print_Titles_15_1_1_1_1">#REF!</definedName>
    <definedName name="__1Excel_BuiltIn_Print_Titles_16_1">#REF!,#REF!</definedName>
    <definedName name="__2Excel_BuiltIn_Print_Titles_15_1_1_1_1">#REF!</definedName>
    <definedName name="__2Excel_BuiltIn_Print_Titles_16_1">#REF!,#REF!</definedName>
    <definedName name="__2Excel_BuiltIn_Print_Titles_17_1">#REF!,#REF!</definedName>
    <definedName name="__3Excel_BuiltIn_Print_Titles_16_1_1_1">#REF!</definedName>
    <definedName name="__3Excel_BuiltIn_Print_Titles_18_1">#REF!,#REF!</definedName>
    <definedName name="__4Excel_BuiltIn_Print_Titles_16_1">#REF!,#REF!</definedName>
    <definedName name="__4Excel_BuiltIn_Print_Titles_17_1">#REF!,#REF!</definedName>
    <definedName name="__4Excel_BuiltIn_Print_Titles_19_1">#REF!,#REF!</definedName>
    <definedName name="__5Excel_BuiltIn_Print_Titles_18_1">#REF!,#REF!</definedName>
    <definedName name="__5Excel_BuiltIn_Print_Titles_21_1_1_1">#REF!,#REF!</definedName>
    <definedName name="__6Excel_BuiltIn_Print_Titles_16_1_1_1">#REF!</definedName>
    <definedName name="__6Excel_BuiltIn_Print_Titles_19_1">#REF!,#REF!</definedName>
    <definedName name="__7Excel_BuiltIn_Print_Titles_21_1_1_1">#REF!,#REF!</definedName>
    <definedName name="__8Excel_BuiltIn_Print_Titles_17_1">#REF!,#REF!</definedName>
    <definedName name="__IntlFixup">1</definedName>
    <definedName name="__OUT98">{#N/A,#N/A,TRUE,"Serviços"}</definedName>
    <definedName name="__SM1">#REF!</definedName>
    <definedName name="__SM10">#REF!</definedName>
    <definedName name="__SM11">#REF!</definedName>
    <definedName name="__SM12">#REF!</definedName>
    <definedName name="__sm13">#REF!</definedName>
    <definedName name="__SM2">#REF!</definedName>
    <definedName name="__SM3">#REF!</definedName>
    <definedName name="__SM4">#REF!</definedName>
    <definedName name="__SM5">#REF!</definedName>
    <definedName name="__SM6">#REF!</definedName>
    <definedName name="__SM7">#REF!</definedName>
    <definedName name="__SM8">#REF!</definedName>
    <definedName name="__SM9">#REF!</definedName>
    <definedName name="__xlfn.AVERAGEIF">#NAME?</definedName>
    <definedName name="__xlfn.RTD">#NAME?</definedName>
    <definedName name="__xlnm.Print_Area_1">#REF!</definedName>
    <definedName name="__xlnm.Print_Area_3">#REF!</definedName>
    <definedName name="__xlnm.Print_Titles_3">#REF!</definedName>
    <definedName name="_02060.3.3.3">#REF!</definedName>
    <definedName name="_10Excel_BuiltIn_Print_Titles_16_1">#REF!,#REF!</definedName>
    <definedName name="_10Excel_BuiltIn_Print_Titles_17_1">#REF!,#REF!</definedName>
    <definedName name="_10Excel_BuiltIn_Print_Titles_18_1">#REF!,#REF!</definedName>
    <definedName name="_11Excel_BuiltIn_Print_Titles_18_1">#REF!,#REF!</definedName>
    <definedName name="_12Excel_BuiltIn_Print_Titles_17_1">#REF!,#REF!</definedName>
    <definedName name="_12Excel_BuiltIn_Print_Titles_19_1">#REF!,#REF!</definedName>
    <definedName name="_13Excel_BuiltIn_Print_Titles_21_1_1_1">#REF!,#REF!</definedName>
    <definedName name="_14Excel_BuiltIn_Print_Titles_21_1_1_1">#REF!,#REF!</definedName>
    <definedName name="_15Excel_BuiltIn_Print_Titles_17_1">#REF!,#REF!</definedName>
    <definedName name="_16Excel_BuiltIn_Print_Titles_18_1">#REF!,#REF!</definedName>
    <definedName name="_17Excel_BuiltIn_Print_Titles_18_1">#REF!,#REF!</definedName>
    <definedName name="_17Excel_BuiltIn_Print_Titles_19_1">#REF!,#REF!</definedName>
    <definedName name="_18Excel_BuiltIn_Print_Titles_21_1_1_1">#REF!,#REF!</definedName>
    <definedName name="_1Excel_BuiltIn_Print_Titles_15_1_1_1_1">#REF!</definedName>
    <definedName name="_1Excel_BuiltIn_Print_Titles_16_1">#REF!,#REF!</definedName>
    <definedName name="_20Excel_BuiltIn_Print_Titles_17_1">#REF!,#REF!</definedName>
    <definedName name="_22Excel_BuiltIn_Print_Titles_19_1">#REF!,#REF!</definedName>
    <definedName name="_23Excel_BuiltIn_Print_Titles_17_1">#REF!,#REF!</definedName>
    <definedName name="_24Excel_BuiltIn_Print_Titles_18_1">#REF!,#REF!</definedName>
    <definedName name="_25Excel_BuiltIn_Print_Titles_19_1">#REF!,#REF!</definedName>
    <definedName name="_26Excel_BuiltIn_Print_Titles_21_1_1_1">#REF!,#REF!</definedName>
    <definedName name="_27Excel_BuiltIn_Print_Titles_21_1_1_1">#REF!,#REF!</definedName>
    <definedName name="_2Excel_BuiltIn_Print_Titles_15_1_1_1_1">#REF!</definedName>
    <definedName name="_2Excel_BuiltIn_Print_Titles_16_1">#REF!,#REF!</definedName>
    <definedName name="_2Excel_BuiltIn_Print_Titles_17_1">#REF!,#REF!</definedName>
    <definedName name="_30Excel_BuiltIn_Print_Titles_18_1">#REF!,#REF!</definedName>
    <definedName name="_3Excel_BuiltIn_Print_Titles_16_1_1_1">#REF!</definedName>
    <definedName name="_3Excel_BuiltIn_Print_Titles_18_1">#REF!,#REF!</definedName>
    <definedName name="_40Excel_BuiltIn_Print_Titles_19_1">#REF!,#REF!</definedName>
    <definedName name="_4Excel_BuiltIn_Print_Titles_16_1">#REF!,#REF!</definedName>
    <definedName name="_4Excel_BuiltIn_Print_Titles_17_1">#REF!,#REF!</definedName>
    <definedName name="_4Excel_BuiltIn_Print_Titles_19_1">#REF!,#REF!</definedName>
    <definedName name="_50Excel_BuiltIn_Print_Titles_21_1_1_1">#REF!,#REF!</definedName>
    <definedName name="_5Excel_BuiltIn_Print_Titles_17_1">#REF!,#REF!</definedName>
    <definedName name="_5Excel_BuiltIn_Print_Titles_18_1">#REF!,#REF!</definedName>
    <definedName name="_5Excel_BuiltIn_Print_Titles_21_1_1_1">#REF!,#REF!</definedName>
    <definedName name="_6Excel_BuiltIn_Print_Titles_16_1">#REF!,#REF!</definedName>
    <definedName name="_6Excel_BuiltIn_Print_Titles_16_1_1_1">#REF!</definedName>
    <definedName name="_6Excel_BuiltIn_Print_Titles_18_1">#REF!,#REF!</definedName>
    <definedName name="_6Excel_BuiltIn_Print_Titles_19_1">#REF!,#REF!</definedName>
    <definedName name="_7Excel_BuiltIn_Print_Titles_16_1_1_1">#REF!</definedName>
    <definedName name="_7Excel_BuiltIn_Print_Titles_19_1">#REF!,#REF!</definedName>
    <definedName name="_7Excel_BuiltIn_Print_Titles_21_1_1_1">#REF!,#REF!</definedName>
    <definedName name="_8Excel_BuiltIn_Print_Titles_17_1">#REF!,#REF!</definedName>
    <definedName name="_8Excel_BuiltIn_Print_Titles_21_1_1_1">#REF!,#REF!</definedName>
    <definedName name="_A">NA()</definedName>
    <definedName name="_A_1">#REF!</definedName>
    <definedName name="_A_2">#REF!</definedName>
    <definedName name="_A_3">NA()</definedName>
    <definedName name="_API1">#REF!</definedName>
    <definedName name="_API2">#REF!</definedName>
    <definedName name="_APT1">#REF!</definedName>
    <definedName name="_APT2">#REF!</definedName>
    <definedName name="_DPA1">#REF!</definedName>
    <definedName name="_DPA2">#REF!</definedName>
    <definedName name="_EMU03">#REF!</definedName>
    <definedName name="_Fill">#REF!</definedName>
    <definedName name="_IAU01">#REF!</definedName>
    <definedName name="_IAU02">#REF!</definedName>
    <definedName name="_IAU03">#REF!</definedName>
    <definedName name="_IAU04">#REF!</definedName>
    <definedName name="_IAU05">#REF!</definedName>
    <definedName name="_IAU07">#REF!</definedName>
    <definedName name="_IEC11">#REF!</definedName>
    <definedName name="_IEG01">#REF!</definedName>
    <definedName name="_IEG02">#REF!</definedName>
    <definedName name="_IEG03">#REF!</definedName>
    <definedName name="_IEH01">#REF!</definedName>
    <definedName name="_IEH02">#REF!</definedName>
    <definedName name="_IEH03">#REF!</definedName>
    <definedName name="_Key1">#REF!</definedName>
    <definedName name="_Key2">#REF!</definedName>
    <definedName name="_Mat2">#REF!</definedName>
    <definedName name="_Order1">255</definedName>
    <definedName name="_Order2">0</definedName>
    <definedName name="_OUT98">{#N/A,#N/A,TRUE,"Serviços"}</definedName>
    <definedName name="_Parse_Out">#REF!</definedName>
    <definedName name="_SM1">#REF!</definedName>
    <definedName name="_SM10">#REF!</definedName>
    <definedName name="_SM11">#REF!</definedName>
    <definedName name="_SM12">#REF!</definedName>
    <definedName name="_sm13">#REF!</definedName>
    <definedName name="_SM2">#REF!</definedName>
    <definedName name="_SM3">#REF!</definedName>
    <definedName name="_SM4">#REF!</definedName>
    <definedName name="_SM5">#REF!</definedName>
    <definedName name="_SM6">#REF!</definedName>
    <definedName name="_SM7">#REF!</definedName>
    <definedName name="_SM8">#REF!</definedName>
    <definedName name="_SM9">#REF!</definedName>
    <definedName name="_Sort">#REF!</definedName>
    <definedName name="_sss">#REF!</definedName>
    <definedName name="_Table1_In1">#REF!</definedName>
    <definedName name="_Table1_Out">#REF!</definedName>
    <definedName name="_wrn.pendencias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">#REF!</definedName>
    <definedName name="A_15">#REF!</definedName>
    <definedName name="AAA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aaaa">#REF!</definedName>
    <definedName name="aaaaaaaaaaa">#REF!</definedName>
    <definedName name="AAAAAAAAAAAAAAAAAA">#REF!</definedName>
    <definedName name="ABRA">#REF!</definedName>
    <definedName name="AccessDatabase">"D:\Arquivos do excel\Planilha modelo1.mdb"</definedName>
    <definedName name="AÇO">{#N/A,#N/A,FALSE,"SS 1";#N/A,#N/A,FALSE,"SS 2";#N/A,#N/A,FALSE,"TER 1 (1)";#N/A,#N/A,FALSE,"TER 1 (2)";#N/A,#N/A,FALSE,"TER 2";#N/A,#N/A,FALSE,"TIPO";#N/A,#N/A,FALSE,"CM  BAR"}</definedName>
    <definedName name="AÇO_1">{#N/A,#N/A,FALSE,"SS 1";#N/A,#N/A,FALSE,"SS 2";#N/A,#N/A,FALSE,"TER 1 (1)";#N/A,#N/A,FALSE,"TER 1 (2)";#N/A,#N/A,FALSE,"TER 2";#N/A,#N/A,FALSE,"TIPO";#N/A,#N/A,FALSE,"CM  BAR"}</definedName>
    <definedName name="aço2">{#N/A,#N/A,FALSE,"LEVFER V2 P";#N/A,#N/A,FALSE,"LEVFER V2 P10%"}</definedName>
    <definedName name="aço2_1">{#N/A,#N/A,FALSE,"LEVFER V2 P";#N/A,#N/A,FALSE,"LEVFER V2 P10%"}</definedName>
    <definedName name="ACOMPANHAMENTO">IF(VALUE(#REF!)=2,"BM","PLE")</definedName>
    <definedName name="ACUMULADO">#REF!</definedName>
    <definedName name="ADIC2">#REF!</definedName>
    <definedName name="ADIC2_15">#REF!</definedName>
    <definedName name="Administração">#REF!</definedName>
    <definedName name="AGOA">#REF!</definedName>
    <definedName name="AGORA">{#N/A,#N/A,FALSE,"SS";#N/A,#N/A,FALSE,"TER1";#N/A,#N/A,FALSE,"TER2";#N/A,#N/A,FALSE,"TER3";#N/A,#N/A,FALSE,"TP1";#N/A,#N/A,FALSE,"TP2";#N/A,#N/A,FALSE,"TP3";#N/A,#N/A,FALSE,"DI1";#N/A,#N/A,FALSE,"DI2";#N/A,#N/A,FALSE,"DI3";#N/A,#N/A,FALSE,"DS1";#N/A,#N/A,FALSE,"DS2";#N/A,#N/A,FALSE,"CM"}</definedName>
    <definedName name="AGORA2">{#N/A,#N/A,FALSE,"SS";#N/A,#N/A,FALSE,"TER1";#N/A,#N/A,FALSE,"TER2";#N/A,#N/A,FALSE,"TER3";#N/A,#N/A,FALSE,"TP1";#N/A,#N/A,FALSE,"TP2";#N/A,#N/A,FALSE,"TP3";#N/A,#N/A,FALSE,"DI1";#N/A,#N/A,FALSE,"DI2";#N/A,#N/A,FALSE,"DI3";#N/A,#N/A,FALSE,"DS1";#N/A,#N/A,FALSE,"DS2";#N/A,#N/A,FALSE,"CM"}</definedName>
    <definedName name="agua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LT_PLACA_OBRA">#REF!</definedName>
    <definedName name="Alvenaria">#REF!</definedName>
    <definedName name="AlvRacionalizada">#REF!</definedName>
    <definedName name="am">#REF!</definedName>
    <definedName name="anel">#REF!</definedName>
    <definedName name="ANEL_C_100_AN">#REF!</definedName>
    <definedName name="ANEL_C_100_AT">#REF!</definedName>
    <definedName name="ANEL_P_150_AN">#REF!</definedName>
    <definedName name="ANEL_P_150_AT">#REF!</definedName>
    <definedName name="ANEL_P_200_AN">#REF!</definedName>
    <definedName name="ANEL_P_200_AT">#REF!</definedName>
    <definedName name="ANEL_P_250_AN">#REF!</definedName>
    <definedName name="ANEL_P_250_AT">#REF!</definedName>
    <definedName name="ANEL_P_300_AN">#REF!</definedName>
    <definedName name="ANEL_P_300_AT">#REF!</definedName>
    <definedName name="ANEL_R_150_AN">#REF!</definedName>
    <definedName name="ANEL_R_150_AT">#REF!</definedName>
    <definedName name="ANEL_R_300_AN">#REF!</definedName>
    <definedName name="ANEL_R_300_AT">#REF!</definedName>
    <definedName name="ANEXRE">#REF!</definedName>
    <definedName name="ANEXRE_15">#REF!</definedName>
    <definedName name="anscount">3</definedName>
    <definedName name="APTO_TIPO">#REF!</definedName>
    <definedName name="_xlnm.Extract">#REF!</definedName>
    <definedName name="_xlnm.Print_Area" localSheetId="0">'B-ORÇAMENTO '!$B$2:$K$85</definedName>
    <definedName name="_xlnm.Print_Area">#REF!</definedName>
    <definedName name="ÁREA_MANTA">#REF!</definedName>
    <definedName name="ÁREA_MEIO_FIO_CAL">#REF!</definedName>
    <definedName name="ÁREA_PROCH_PADRÕES">#REF!</definedName>
    <definedName name="ÁREA_PROCV_BAIRROS">#REF!</definedName>
    <definedName name="ÁREA_PROCV_DADOS_MEDIÇÃO">#REF!</definedName>
    <definedName name="ÁREA_PROCV_SUB_EMPREITEIRAS">#REF!</definedName>
    <definedName name="ÁREA_REM_PLACA">#REF!</definedName>
    <definedName name="AreaTeste">#REF!</definedName>
    <definedName name="AreaTeste2">#REF!</definedName>
    <definedName name="AS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SDF">{#N/A,#N/A,TRUE,"Serviços"}</definedName>
    <definedName name="ASDFG">{#N/A,#N/A,TRUE,"Serviços"}</definedName>
    <definedName name="ASDSAD">#REF!</definedName>
    <definedName name="asew">#REF!</definedName>
    <definedName name="ASFGG">{#N/A,#N/A,TRUE,"Serviços"}</definedName>
    <definedName name="Assistente_Administrativo">#REF!</definedName>
    <definedName name="Assistente_Administrativo_15">#REF!</definedName>
    <definedName name="AUTOEVENTO">#REF!</definedName>
    <definedName name="B">#REF!</definedName>
    <definedName name="b_15">#REF!</definedName>
    <definedName name="b1398.">#REF!</definedName>
    <definedName name="BAIRROS">#REF!</definedName>
    <definedName name="Bancada">#REF!</definedName>
    <definedName name="_xlnm.Database">#REF!</definedName>
    <definedName name="batista">{#N/A,#N/A,FALSE,"SS 1";#N/A,#N/A,FALSE,"SS 2";#N/A,#N/A,FALSE,"TER 1 (1)";#N/A,#N/A,FALSE,"TER 1 (2)";#N/A,#N/A,FALSE,"TER 2 ";#N/A,#N/A,FALSE,"TP  (1)";#N/A,#N/A,FALSE,"TP  (2)";#N/A,#N/A,FALSE,"CM BAR"}</definedName>
    <definedName name="BBB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BDI">#REF!</definedName>
    <definedName name="BDI.Filtro">#REF!</definedName>
    <definedName name="BDI.Opcao">#REF!</definedName>
    <definedName name="BDI.TipoObra">#REF!</definedName>
    <definedName name="BDI_MATERIAL">#REF!</definedName>
    <definedName name="bdiconst">#REF!</definedName>
    <definedName name="bdiconst_15">#REF!</definedName>
    <definedName name="bdiforn">#REF!</definedName>
    <definedName name="bdimo">#REF!</definedName>
    <definedName name="bdimo_15">#REF!</definedName>
    <definedName name="Betune">#REF!</definedName>
    <definedName name="BF">{#N/A,#N/A,FALSE,"CM BAR";#N/A,#N/A,FALSE,"SUBSOLO";#N/A,#N/A,FALSE,"TERREO";#N/A,#N/A,FALSE,"TIPO";#N/A,#N/A,FALSE,"DUP  INF";#N/A,#N/A,FALSE,"DUP SUP"}</definedName>
    <definedName name="BF_1">{#N/A,#N/A,FALSE,"CM BAR";#N/A,#N/A,FALSE,"SUBSOLO";#N/A,#N/A,FALSE,"TERREO";#N/A,#N/A,FALSE,"TIPO";#N/A,#N/A,FALSE,"DUP  INF";#N/A,#N/A,FALSE,"DUP SUP"}</definedName>
    <definedName name="BGFBGF">#REF!</definedName>
    <definedName name="BL_CAVALETES">#REF!</definedName>
    <definedName name="BL_GRELHAS">#REF!</definedName>
    <definedName name="BL_TAMPAS">#REF!</definedName>
    <definedName name="BL_VIGAS">#REF!</definedName>
    <definedName name="Bloco">#REF!</definedName>
    <definedName name="Bloco2">#REF!</definedName>
    <definedName name="BM.AFAcumulado">#REF!</definedName>
    <definedName name="BM.AFAnterior">#REF!</definedName>
    <definedName name="BM.MaxMed">IF(RegimeExecucao="Global",1,#REF!)</definedName>
    <definedName name="BM.MEDAcumulado">IF(COUNTIF(#REF!,BM.medicao)&gt;0,SUM(OFFSET(#REF!,0,0,1,MATCH(BM.medicao,#REF!,0))),0)</definedName>
    <definedName name="BM.MEDAnterior">IF(COUNTIF(#REF!,BM.medicao-1)&gt;0,SUM(OFFSET(#REF!,0,0,1,MATCH(BM.medicao-1,#REF!,0))),0)</definedName>
    <definedName name="BM.medicao">OFFSET(#REF!,1,0)</definedName>
    <definedName name="BM.MinMed">IF(RegimeExecucao="Global",-1,-#REF!)</definedName>
    <definedName name="BOLETINS">#REF!</definedName>
    <definedName name="BOMBA_AN">#REF!</definedName>
    <definedName name="BOMBA_AT">#REF!</definedName>
    <definedName name="BYANNA">{#N/A,#N/A,FALSE,"PR  06";#N/A,#N/A,FALSE,"PR  07";#N/A,#N/A,FALSE,"PR 08";#N/A,#N/A,FALSE,"PR 09";#N/A,#N/A,FALSE,"PR 40";#N/A,#N/A,FALSE,"PR 41";#N/A,#N/A,FALSE,"PR 45";#N/A,#N/A,FALSE,"PR 46";#N/A,#N/A,FALSE,"PR 55"}</definedName>
    <definedName name="C_">#REF!</definedName>
    <definedName name="CADASTRO_AN">#REF!</definedName>
    <definedName name="CADASTRO_AT">#REF!</definedName>
    <definedName name="CadIns">#REF!</definedName>
    <definedName name="CadSrv">#REF!</definedName>
    <definedName name="caixa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IXA.Modo">#REF!</definedName>
    <definedName name="caixas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lçadasExt">#REF!</definedName>
    <definedName name="CÁLCULO.NúmeroDeEventos">IF(AUTOEVENTO&lt;&gt;"manual",MAX(#REF!),MAX(OFFSET(#REF!,1,0)))</definedName>
    <definedName name="CÁLCULO.NúmeroDeFrentes">COLUMN(#REF!)-COLUMN(#REF!)</definedName>
    <definedName name="CÁLCULO.TotalAdmLocal">IF(AUTOEVENTO="manual",SUMIF(#REF!,1,#REF!),0)</definedName>
    <definedName name="Calhas">#REF!</definedName>
    <definedName name="CANT_REDE">#REF!</definedName>
    <definedName name="Canteiro">#REF!,#REF!</definedName>
    <definedName name="CAPA">{#N/A,#N/A,TRUE,"Serviços"}</definedName>
    <definedName name="capa1">{#N/A,#N/A,TRUE,"Serviços"}</definedName>
    <definedName name="capa2">{#N/A,#N/A,TRUE,"Serviços"}</definedName>
    <definedName name="CARGA_1_AN">#REF!</definedName>
    <definedName name="CARGA_1_AT">#REF!</definedName>
    <definedName name="CARGA_2_AN">#REF!</definedName>
    <definedName name="CARGA_2_AT">#REF!</definedName>
    <definedName name="CARGA_3_AN">#REF!</definedName>
    <definedName name="CARGA_3_AT">#REF!</definedName>
    <definedName name="CARGA_HOR_ENG_PLENO">#REF!</definedName>
    <definedName name="CARGA_HOR_ENG_SENIOR">#REF!</definedName>
    <definedName name="CARGA_ROCHA_AN">#REF!</definedName>
    <definedName name="CARGA_ROCHA_AT">#REF!</definedName>
    <definedName name="CARGA_TERRA_AN">#REF!</definedName>
    <definedName name="CARGA_TERRA_AT">#REF!</definedName>
    <definedName name="CARLA">{#N/A,#N/A,FALSE,"SS";#N/A,#N/A,FALSE,"TER1";#N/A,#N/A,FALSE,"TER2";#N/A,#N/A,FALSE,"TER3";#N/A,#N/A,FALSE,"TP1";#N/A,#N/A,FALSE,"TP2";#N/A,#N/A,FALSE,"TP3";#N/A,#N/A,FALSE,"DI1";#N/A,#N/A,FALSE,"DI2";#N/A,#N/A,FALSE,"DI3";#N/A,#N/A,FALSE,"DS1";#N/A,#N/A,FALSE,"DS2";#N/A,#N/A,FALSE,"CM"}</definedName>
    <definedName name="cb">#REF!</definedName>
    <definedName name="cch">#N/A</definedName>
    <definedName name="CCM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dQtEqA">2</definedName>
    <definedName name="CdQtEqP">2</definedName>
    <definedName name="CdQtMoA">2</definedName>
    <definedName name="CdQtMoP">2</definedName>
    <definedName name="CdQtMpA">5</definedName>
    <definedName name="CdQtMpP">5</definedName>
    <definedName name="CdQtTrA">2</definedName>
    <definedName name="CdQtTrP">2</definedName>
    <definedName name="CélulaInicioPlanilha">#REF!</definedName>
    <definedName name="CélulaResumo">#REF!</definedName>
    <definedName name="CerâmicaExt">#REF!</definedName>
    <definedName name="CerâmicaInt">#REF!</definedName>
    <definedName name="CERCA_REDE">#REF!</definedName>
    <definedName name="ChapiscoEst">#REF!</definedName>
    <definedName name="Chave">#REF!</definedName>
    <definedName name="Chave1">#REF!</definedName>
    <definedName name="CIDADE">#REF!</definedName>
    <definedName name="Clas">MAX(LEN(#REF!))</definedName>
    <definedName name="Cliente">""</definedName>
    <definedName name="Cls">#N/A</definedName>
    <definedName name="CMC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obertura">#REF!</definedName>
    <definedName name="Cod">#REF!</definedName>
    <definedName name="CÓDIGO">#REF!</definedName>
    <definedName name="COEF_SIN_HORIZONTAL">#REF!</definedName>
    <definedName name="COEF_SIN_PLACA">#REF!</definedName>
    <definedName name="COEF_SIN_VERTICAL">#REF!</definedName>
    <definedName name="Coluna">#REF!</definedName>
    <definedName name="Comp">#REF!</definedName>
    <definedName name="COMP_ÁREA">#REF!</definedName>
    <definedName name="COMP_LOGRADOUROS">#REF!</definedName>
    <definedName name="COMP_PLACA_OBRA">#REF!</definedName>
    <definedName name="COMP_RAMAIS_DOMICILIARES">#REF!</definedName>
    <definedName name="COMP_REM_CERCA">#REF!</definedName>
    <definedName name="comp2">#REF!</definedName>
    <definedName name="compinst.">#REF!</definedName>
    <definedName name="CONC_1000_AN">#REF!</definedName>
    <definedName name="CONC_1000_AT">#REF!</definedName>
    <definedName name="CONC_1100_AN">#REF!</definedName>
    <definedName name="CONC_1100_AT">#REF!</definedName>
    <definedName name="CONC_1200_AN">#REF!</definedName>
    <definedName name="CONC_1200_AT">#REF!</definedName>
    <definedName name="CONC_1500_AN">#REF!</definedName>
    <definedName name="CONC_1500_AT">#REF!</definedName>
    <definedName name="CONC_400_AN">#REF!</definedName>
    <definedName name="CONC_400_AT">#REF!</definedName>
    <definedName name="CONC_500_AN">#REF!</definedName>
    <definedName name="CONC_500_AT">#REF!</definedName>
    <definedName name="CONC_600_AN">#REF!</definedName>
    <definedName name="CONC_600_AT">#REF!</definedName>
    <definedName name="CONC_700_AN">#REF!</definedName>
    <definedName name="CONC_700_AT">#REF!</definedName>
    <definedName name="CONC_800_AN">#REF!</definedName>
    <definedName name="CONC_800_AT">#REF!</definedName>
    <definedName name="CONC_900_AN">#REF!</definedName>
    <definedName name="CONC_900_AT">#REF!</definedName>
    <definedName name="CONCATENAR">CONCATENATE(#REF!," ",#REF!)</definedName>
    <definedName name="CONCRETO_AN">#REF!</definedName>
    <definedName name="CONTÍNUO_3_AN">#REF!</definedName>
    <definedName name="CONTÍNUO_3_AT">#REF!</definedName>
    <definedName name="CONTÍNUO_7_AN">#REF!</definedName>
    <definedName name="CONTÍNUO_7_AT">#REF!</definedName>
    <definedName name="Contrapiso">#REF!</definedName>
    <definedName name="CONV">#REF!</definedName>
    <definedName name="CONV1">#REF!</definedName>
    <definedName name="CONV2">#REF!</definedName>
    <definedName name="Corrimão">#REF!</definedName>
    <definedName name="CORTE_MAN_AN">#REF!</definedName>
    <definedName name="CORTE_MAN_AT">#REF!</definedName>
    <definedName name="CORTE_MEC_AN">#REF!</definedName>
    <definedName name="CORTE_MEC_AT">#REF!</definedName>
    <definedName name="Cot.LP.Banco">#REF!</definedName>
    <definedName name="Cot.LP.Cot">#REF!</definedName>
    <definedName name="Cot.LP.Cotacao">#REF!</definedName>
    <definedName name="Cot.LP.Empresa">#REF!</definedName>
    <definedName name="Cot.LP.Indice">#REF!</definedName>
    <definedName name="CP">#REF!</definedName>
    <definedName name="CpuAux">#REF!</definedName>
    <definedName name="CPUs">#REF!</definedName>
    <definedName name="CRIT">#REF!</definedName>
    <definedName name="_xlnm.Criteria">#REF!</definedName>
    <definedName name="crogr">#REF!</definedName>
    <definedName name="CRONO.LinhasNecessarias">COUNTIF(#REF!,"Manual")+COUNTIF(#REF!,"SemiAuto")+COUNT(ORÇAMENTO.ListaCrono)</definedName>
    <definedName name="CRONO.MaxParc">#REF!+#REF!</definedName>
    <definedName name="CRONO.NivelExibicao">#REF!</definedName>
    <definedName name="Cronogr.">#REF!</definedName>
    <definedName name="CRONOPLE.ValorDoEvento">SUMIF(#REF!,#REF!,OFFSET(#REF!,0,#REF!))</definedName>
    <definedName name="CTH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TOK">#REF!</definedName>
    <definedName name="CunEq">SUM(IF(#REF! =#REF!,(#REF!)*(#REF!="EQ")))</definedName>
    <definedName name="CunMo">SUM(IF(#REF! =#REF!,(#REF!)*(#REF!="MO")))</definedName>
    <definedName name="CunMp">SUM(IF(#REF! =#REF!,(#REF!)*(#REF!="MP")))</definedName>
    <definedName name="curva">#REF!</definedName>
    <definedName name="CustoPreço">#REF!</definedName>
    <definedName name="cxczczxc">#REF!</definedName>
    <definedName name="d">#REF!</definedName>
    <definedName name="d_15">#REF!</definedName>
    <definedName name="dados">#REF!</definedName>
    <definedName name="DADOS_01">#REF!</definedName>
    <definedName name="dadsada">#REF!</definedName>
    <definedName name="DAER1">{#N/A,#N/A,TRUE,"Serviços"}</definedName>
    <definedName name="DATA">#REF!</definedName>
    <definedName name="DDD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dddddd">#REF!</definedName>
    <definedName name="DEMONSTRATIVO_DO_RESULTADO_GERENCIAL___DGR">#REF!</definedName>
    <definedName name="DescAux">#N/A</definedName>
    <definedName name="DESCIDA_DEGRAU">#REF!</definedName>
    <definedName name="DESCIDA_LISA">#REF!</definedName>
    <definedName name="DESCONTÍNUO_3_AN">#REF!</definedName>
    <definedName name="DESCONTÍNUO_3_AT">#REF!</definedName>
    <definedName name="DESCONTÍNUO_7_AN">#REF!</definedName>
    <definedName name="DESCONTÍNUO_7_AT">#REF!</definedName>
    <definedName name="Descrição">#REF!</definedName>
    <definedName name="DESONERACAO">IF(OR(Import.Desoneracao="DESONERADO",Import.Desoneracao="SIM"),"SIM","NÃO")</definedName>
    <definedName name="DEZA">#REF!</definedName>
    <definedName name="df">#REF!</definedName>
    <definedName name="df_15">#REF!</definedName>
    <definedName name="DFDSF">#REF!</definedName>
    <definedName name="DFGDGD">#REF!</definedName>
    <definedName name="DIAMETRO">#REF!</definedName>
    <definedName name="DIAS_MANUT_GAP">#REF!</definedName>
    <definedName name="DIST_ÁRV">#REF!</definedName>
    <definedName name="DN_SUMIDOURO">#REF!</definedName>
    <definedName name="DRN">#REF!</definedName>
    <definedName name="DRN_dados">#REF!</definedName>
    <definedName name="DRN_FUNDO">#REF!</definedName>
    <definedName name="DRN_GALERIA">#REF!</definedName>
    <definedName name="DRN_PAVIMENTO">#REF!</definedName>
    <definedName name="DRN_PISO">#REF!</definedName>
    <definedName name="DRN_PISO_SIGLA">#REF!</definedName>
    <definedName name="dsad">#REF!</definedName>
    <definedName name="DT">#REF!="S"</definedName>
    <definedName name="DT_BF">#REF!</definedName>
    <definedName name="DT_BF_MT">#REF!</definedName>
    <definedName name="DT_COM_AREIA">#REF!</definedName>
    <definedName name="DT_COM_BETUMINOSO">#REF!</definedName>
    <definedName name="DT_COM_CIMENTO">#REF!</definedName>
    <definedName name="DT_DEFENÇA_SEMI_MALEÁVEL_DUPLA">#REF!</definedName>
    <definedName name="DT_EMPRÉSTIMO">#REF!</definedName>
    <definedName name="DT_GRAMA">#REF!</definedName>
    <definedName name="DT_LOCAL_AREIA">#REF!</definedName>
    <definedName name="DT_LOCAL_CIMENTO">#REF!</definedName>
    <definedName name="DT_MAT_BÁSICO">#REF!</definedName>
    <definedName name="DTM_MOBILIZAÇÃO">#REF!</definedName>
    <definedName name="DURAÇÃO_OBRA">#REF!</definedName>
    <definedName name="DUTOS">#REF!</definedName>
    <definedName name="EEE">#REF!</definedName>
    <definedName name="EEE_15">#REF!</definedName>
    <definedName name="ele">#REF!</definedName>
    <definedName name="ElétricaLista">#REF!</definedName>
    <definedName name="EletricaPontos">#REF!</definedName>
    <definedName name="EmpAux">""</definedName>
    <definedName name="EMPREITEIRAS">#REF!</definedName>
    <definedName name="EMPRESAS">OFFSET(#REF!,1,0):OFFSET(#REF!,-1,0)</definedName>
    <definedName name="Enc_Sociais_MOI">#REF!</definedName>
    <definedName name="Enc_Sociais_MOI_15">#REF!</definedName>
    <definedName name="ENTUPIMENTO_AN">#REF!</definedName>
    <definedName name="ENTUPIMENTO_AT">#REF!</definedName>
    <definedName name="epr">#REF!</definedName>
    <definedName name="EQ">#REF!</definedName>
    <definedName name="EQUIP_TRANSP_AN">#REF!</definedName>
    <definedName name="EQUIP_TRANSP_AT">#REF!</definedName>
    <definedName name="ESGOTAMENTO_AN">#REF!</definedName>
    <definedName name="ESGOTAMENTO_AT">#REF!</definedName>
    <definedName name="ESP_CAM_CASCALHO_CALÇADA">#REF!</definedName>
    <definedName name="ESP_CAM_LIMP_CALÇADA">#REF!</definedName>
    <definedName name="ESP_CAM_SUJEIRA_ASF">#REF!</definedName>
    <definedName name="ESP_ESCAVAÇÃO_CALÇADA">#REF!</definedName>
    <definedName name="ESP_GRAMA">#REF!</definedName>
    <definedName name="ESP_PLACA_REM">#REF!</definedName>
    <definedName name="ESP_RASPAGEM_GAP">#REF!</definedName>
    <definedName name="ESPALHAMENTO_AN">#REF!</definedName>
    <definedName name="ESPALHAMENTO_AT">#REF!</definedName>
    <definedName name="EspecialExt">#REF!</definedName>
    <definedName name="EspecialInt">#REF!</definedName>
    <definedName name="ETA">{#N/A,#N/A,FALSE,"Planilha";#N/A,#N/A,FALSE,"Resumo";#N/A,#N/A,FALSE,"Fisico";#N/A,#N/A,FALSE,"Financeiro";#N/A,#N/A,FALSE,"Financeiro"}</definedName>
    <definedName name="EVENTOS.Lista">#REF!:OFFSET(#REF!,-1,0)</definedName>
    <definedName name="EVENTOS.ListaValidacao">#REF!:OFFSET(#REF!,-1,0)</definedName>
    <definedName name="EVOLUTION_DES_ROI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ewwrerewr">#REF!</definedName>
    <definedName name="Excel_BuiltIn__FilterDatabase_3">#REF!</definedName>
    <definedName name="Excel_BuiltIn_Criteria">#REF!</definedName>
    <definedName name="Excel_BuiltIn_Database">#REF!</definedName>
    <definedName name="Excel_BuiltIn_Extract">#REF!</definedName>
    <definedName name="Excel_BuiltIn_Print_Area">#REF!</definedName>
    <definedName name="Excel_BuiltIn_Print_Area_10_1">#REF!</definedName>
    <definedName name="Excel_BuiltIn_Print_Area_11_1">#REF!</definedName>
    <definedName name="Excel_BuiltIn_Print_Area_11_1_1">#REF!</definedName>
    <definedName name="Excel_BuiltIn_Print_Area_11_1_1_1">#REF!</definedName>
    <definedName name="Excel_BuiltIn_Print_Area_12">#REF!</definedName>
    <definedName name="Excel_BuiltIn_Print_Area_12_1">#REF!</definedName>
    <definedName name="Excel_BuiltIn_Print_Area_12_1_1">#REF!</definedName>
    <definedName name="Excel_BuiltIn_Print_Area_13_1">#REF!</definedName>
    <definedName name="Excel_BuiltIn_Print_Area_13_1_1">#REF!</definedName>
    <definedName name="Excel_BuiltIn_Print_Area_14">#REF!</definedName>
    <definedName name="Excel_BuiltIn_Print_Area_14_1">#REF!</definedName>
    <definedName name="Excel_BuiltIn_Print_Area_15_1">#REF!</definedName>
    <definedName name="Excel_BuiltIn_Print_Area_2_1">#REF!</definedName>
    <definedName name="Excel_BuiltIn_Print_Area_21_1">#REF!</definedName>
    <definedName name="Excel_BuiltIn_Print_Area_23_1">#REF!</definedName>
    <definedName name="Excel_BuiltIn_Print_Area_26_1">#REF!</definedName>
    <definedName name="Excel_BuiltIn_Print_Area_3_1_1">#REF!</definedName>
    <definedName name="Excel_BuiltIn_Print_Area_4_1">#REF!</definedName>
    <definedName name="Excel_BuiltIn_Print_Area_5_1">#REF!</definedName>
    <definedName name="Excel_BuiltIn_Print_Area_6_1">#REF!</definedName>
    <definedName name="Excel_BuiltIn_Print_Area_6_1_1">#REF!</definedName>
    <definedName name="Excel_BuiltIn_Print_Area_7_1">#REF!</definedName>
    <definedName name="Excel_BuiltIn_Print_Area_7_1_1">#REF!</definedName>
    <definedName name="Excel_BuiltIn_Print_Area_8_1">#REF!</definedName>
    <definedName name="Excel_BuiltIn_Print_Area_8_1_1">#REF!</definedName>
    <definedName name="Excel_BuiltIn_Print_Area_8_1_1_1">#REF!</definedName>
    <definedName name="Excel_BuiltIn_Print_Area_9">#REF!</definedName>
    <definedName name="Excel_BuiltIn_Print_Area_9_1">#REF!</definedName>
    <definedName name="Excel_BuiltIn_Print_Area_9_1_1">#REF!</definedName>
    <definedName name="Excel_BuiltIn_Print_Titles">#REF!</definedName>
    <definedName name="Excel_BuiltIn_Print_Titles_1_1">#REF!</definedName>
    <definedName name="Excel_BuiltIn_Print_Titles_1_1_1">#REF!</definedName>
    <definedName name="Excel_BuiltIn_Print_Titles_10_1_1">#REF!</definedName>
    <definedName name="Excel_BuiltIn_Print_Titles_11_1_1">#REF!,#REF!</definedName>
    <definedName name="Excel_BuiltIn_Print_Titles_11_1_1_1">#REF!</definedName>
    <definedName name="Excel_BuiltIn_Print_Titles_12">#REF!</definedName>
    <definedName name="Excel_BuiltIn_Print_Titles_12_1">#REF!</definedName>
    <definedName name="Excel_BuiltIn_Print_Titles_13_1">#REF!</definedName>
    <definedName name="Excel_BuiltIn_Print_Titles_13_1_1">#REF!</definedName>
    <definedName name="Excel_BuiltIn_Print_Titles_14_1">#REF!,#REF!</definedName>
    <definedName name="Excel_BuiltIn_Print_Titles_14_1_1">#REF!</definedName>
    <definedName name="Excel_BuiltIn_Print_Titles_15_1">#REF!,#REF!</definedName>
    <definedName name="Excel_BuiltIn_Print_Titles_15_1_1">#REF!,#REF!</definedName>
    <definedName name="Excel_BuiltIn_Print_Titles_15_1_1_1">#REF!,#REF!</definedName>
    <definedName name="Excel_BuiltIn_Print_Titles_16_1">#REF!,#REF!</definedName>
    <definedName name="Excel_BuiltIn_Print_Titles_16_1_1">#REF!,#REF!</definedName>
    <definedName name="Excel_BuiltIn_Print_Titles_17_1">#REF!,#REF!</definedName>
    <definedName name="Excel_BuiltIn_Print_Titles_17_1_1">#REF!,#REF!</definedName>
    <definedName name="Excel_BuiltIn_Print_Titles_17_1_1_1">#REF!,#REF!</definedName>
    <definedName name="Excel_BuiltIn_Print_Titles_17_1_1_1_1">#REF!</definedName>
    <definedName name="Excel_BuiltIn_Print_Titles_17_1_1_1_1_1">#REF!</definedName>
    <definedName name="Excel_BuiltIn_Print_Titles_18_1">#REF!,#REF!</definedName>
    <definedName name="Excel_BuiltIn_Print_Titles_18_1_1">#REF!,#REF!</definedName>
    <definedName name="Excel_BuiltIn_Print_Titles_18_1_1_1">#REF!</definedName>
    <definedName name="Excel_BuiltIn_Print_Titles_18_1_1_1_1">#REF!</definedName>
    <definedName name="Excel_BuiltIn_Print_Titles_19_1">#REF!,#REF!</definedName>
    <definedName name="Excel_BuiltIn_Print_Titles_19_1_1">#REF!,#REF!</definedName>
    <definedName name="Excel_BuiltIn_Print_Titles_19_1_1_1">#REF!</definedName>
    <definedName name="Excel_BuiltIn_Print_Titles_19_1_1_1_1">#REF!</definedName>
    <definedName name="Excel_BuiltIn_Print_Titles_20_1">#REF!,#REF!</definedName>
    <definedName name="Excel_BuiltIn_Print_Titles_20_1_1">#REF!,#REF!</definedName>
    <definedName name="Excel_BuiltIn_Print_Titles_21_1">#REF!,#REF!</definedName>
    <definedName name="Excel_BuiltIn_Print_Titles_21_1_1">#REF!,#REF!</definedName>
    <definedName name="Excel_BuiltIn_Print_Titles_21_1_1_1">#REF!</definedName>
    <definedName name="Excel_BuiltIn_Print_Titles_21_1_1_1_1">#REF!</definedName>
    <definedName name="Excel_BuiltIn_Print_Titles_3_1_1">#REF!</definedName>
    <definedName name="Excel_BuiltIn_Print_Titles_4_1_1">#REF!</definedName>
    <definedName name="Excel_BuiltIn_Print_Titles_5_1">#REF!,#REF!</definedName>
    <definedName name="Excel_BuiltIn_Print_Titles_6_1">#REF!</definedName>
    <definedName name="Excel_BuiltIn_Print_Titles_6_1_1">#REF!</definedName>
    <definedName name="Excel_BuiltIn_Print_Titles_7">#REF!,#REF!</definedName>
    <definedName name="Excel_BuiltIn_Print_Titles_7_1">#REF!</definedName>
    <definedName name="Excel_BuiltIn_Print_Titles_8_1_1">#REF!</definedName>
    <definedName name="Excel_BuiltIn_Print_Titles_9_1_1">#REF!</definedName>
    <definedName name="f">#REF!</definedName>
    <definedName name="FAIXA_AN">#REF!</definedName>
    <definedName name="Fases">#REF!</definedName>
    <definedName name="FATOR_A">#REF!</definedName>
    <definedName name="FATOR_B">#REF!</definedName>
    <definedName name="FATOR_B_15">#REF!</definedName>
    <definedName name="FATOR_CORR_PAVIM">#REF!</definedName>
    <definedName name="Fator_Eqptos">#REF!</definedName>
    <definedName name="Fator_Eqptos_15">#REF!</definedName>
    <definedName name="FATURAS2002">{#N/A,#N/A,TRUE,"Serviços"}</definedName>
    <definedName name="FD_1">#REF!</definedName>
    <definedName name="FD_2">#REF!</definedName>
    <definedName name="fdfdf">#REF!</definedName>
    <definedName name="fdjfksdjkfljsdlkfsjd">#REF!</definedName>
    <definedName name="fdsgdsgsdfgsdgsd">#REF!</definedName>
    <definedName name="FERIADOS_1">#REF!</definedName>
    <definedName name="FERIADOS_2">#REF!</definedName>
    <definedName name="FERIAS24m">#REF!</definedName>
    <definedName name="FERIAS24m_15">#REF!</definedName>
    <definedName name="FERIAS36m">#REF!</definedName>
    <definedName name="FERIAS36m_15">#REF!</definedName>
    <definedName name="fernanda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EVA">#REF!</definedName>
    <definedName name="ff">#REF!</definedName>
    <definedName name="FFTY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G_1">#REF!</definedName>
    <definedName name="FG_2">#REF!</definedName>
    <definedName name="FGDFGDF">#REF!</definedName>
    <definedName name="FGDSFD">#REF!</definedName>
    <definedName name="FGFDGD">#REF!</definedName>
    <definedName name="FGSDFS">#REF!</definedName>
    <definedName name="FI_1">#REF!</definedName>
    <definedName name="FI_2">#REF!</definedName>
    <definedName name="FiltroCot">#REF!</definedName>
    <definedName name="FOLHA01">{#N/A,#N/A,TRUE,"Serviços"}</definedName>
    <definedName name="folha1">{#N/A,#N/A,TRUE,"Serviços"}</definedName>
    <definedName name="FORMA_AN">#REF!</definedName>
    <definedName name="FORMA_AT">#REF!</definedName>
    <definedName name="FORMA_EL">#REF!</definedName>
    <definedName name="FORN_MEIO_FIO_AN">#REF!</definedName>
    <definedName name="FORN_MEIO_FIO_AT">#REF!</definedName>
    <definedName name="FORNECIMENTO_AN">#REF!</definedName>
    <definedName name="FORNECIMENTO_AT">#REF!</definedName>
    <definedName name="Forro">#REF!</definedName>
    <definedName name="Fresagem01">{#N/A,#N/A,TRUE,"Serviços"}</definedName>
    <definedName name="FUNCAO_3_6">#REF!</definedName>
    <definedName name="FUNCAO_3_6_15">#REF!</definedName>
    <definedName name="FUNCAO_7_6">#REF!</definedName>
    <definedName name="FUNCAO_7_6_15">#REF!</definedName>
    <definedName name="FUNCAO_8_6">#REF!</definedName>
    <definedName name="FUNCAO_8_6_15">#REF!</definedName>
    <definedName name="g">#REF!</definedName>
    <definedName name="galo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DFGDFGG">#REF!</definedName>
    <definedName name="GDFGFD">#REF!</definedName>
    <definedName name="gdfsdfdsgsdgsd">#REF!</definedName>
    <definedName name="Geom1">#REF!</definedName>
    <definedName name="GFDGD">#REF!</definedName>
    <definedName name="GFDGDFGD">#REF!</definedName>
    <definedName name="GFDSG">#REF!</definedName>
    <definedName name="GIS_LENGTH">#REF!</definedName>
    <definedName name="GJ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JK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rama">#REF!</definedName>
    <definedName name="gran">#REF!</definedName>
    <definedName name="Granito_01">{#N/A,#N/A,FALSE,"CM BAR";#N/A,#N/A,FALSE,"SUBSOLO";#N/A,#N/A,FALSE,"TERREO";#N/A,#N/A,FALSE,"TIPO";#N/A,#N/A,FALSE,"DUP  INF";#N/A,#N/A,FALSE,"DUP SUP"}</definedName>
    <definedName name="granito_02">#REF!</definedName>
    <definedName name="gtryfj">{#N/A,#N/A,TRUE,"Serviços"}</definedName>
    <definedName name="GUI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">#REF!</definedName>
    <definedName name="h_15">#REF!</definedName>
    <definedName name="HGFHFGG">#REF!</definedName>
    <definedName name="HGHF">#REF!</definedName>
    <definedName name="HidroLista">#REF!</definedName>
    <definedName name="HidroPontos">#REF!</definedName>
    <definedName name="Histograma_Aço">#REF!</definedName>
    <definedName name="HORA_BOMBA_EL">#REF!</definedName>
    <definedName name="HORAS_EXTRAS">#REF!</definedName>
    <definedName name="HORAS_NORMAIS">#REF!</definedName>
    <definedName name="HTML_CodePage">1252</definedName>
    <definedName name="HTML_Control">{"'1'!$A$2:$G$13"}</definedName>
    <definedName name="HTML_Description">""</definedName>
    <definedName name="HTML_Email">"marcos@highway.com.br"</definedName>
    <definedName name="HTML_Header">"1"</definedName>
    <definedName name="HTML_LastUpdate">"15/08/97"</definedName>
    <definedName name="HTML_LineAfter">1</definedName>
    <definedName name="HTML_LineBefore">1</definedName>
    <definedName name="HTML_Name">"PCRJ-SMO-CGC"</definedName>
    <definedName name="HTML_OBDlg2">1</definedName>
    <definedName name="HTML_OBDlg4">1</definedName>
    <definedName name="HTML_OS">0</definedName>
    <definedName name="HTML_PathFile">"C:\0marcos\MeuHTML.htm"</definedName>
    <definedName name="HTML_Title">"factoring"</definedName>
    <definedName name="IAD">#REF!</definedName>
    <definedName name="IAD_15">#REF!</definedName>
    <definedName name="IAP">#REF!</definedName>
    <definedName name="IAP_15">#REF!</definedName>
    <definedName name="IAS">#REF!</definedName>
    <definedName name="IAS_15">#REF!</definedName>
    <definedName name="IAU01_15">#REF!</definedName>
    <definedName name="IAU02_15">#REF!</definedName>
    <definedName name="IAU03_15">#REF!</definedName>
    <definedName name="IAU04_15">#REF!</definedName>
    <definedName name="IAU05_15">#REF!</definedName>
    <definedName name="IAU07_15">#REF!</definedName>
    <definedName name="IAX">#REF!</definedName>
    <definedName name="IAX_15">#REF!</definedName>
    <definedName name="IBL">#REF!</definedName>
    <definedName name="IBL_15">#REF!</definedName>
    <definedName name="IDENT">#REF!</definedName>
    <definedName name="IDENTIDADE">#REF!</definedName>
    <definedName name="IEC11_15">#REF!</definedName>
    <definedName name="IEG">#REF!</definedName>
    <definedName name="IEG_15">#REF!</definedName>
    <definedName name="IEG01_15">#REF!</definedName>
    <definedName name="IEG02_15">#REF!</definedName>
    <definedName name="IEG03_15">#REF!</definedName>
    <definedName name="IEH01_15">#REF!</definedName>
    <definedName name="IEH02_15">#REF!</definedName>
    <definedName name="IEH03_15">#REF!</definedName>
    <definedName name="IEI">#REF!</definedName>
    <definedName name="IEI_15">#REF!</definedName>
    <definedName name="IKLIUL">#REF!</definedName>
    <definedName name="ILB">#REF!</definedName>
    <definedName name="ILB_15">#REF!</definedName>
    <definedName name="ILLILU">#REF!</definedName>
    <definedName name="IMD">#REF!</definedName>
    <definedName name="IMD_15">#REF!</definedName>
    <definedName name="IME">#REF!</definedName>
    <definedName name="IME_15">#REF!</definedName>
    <definedName name="IMO">#REF!</definedName>
    <definedName name="IMO_15">#REF!</definedName>
    <definedName name="IMPERMEABILIZACAO">#REF!</definedName>
    <definedName name="Impermeabilizações">#REF!</definedName>
    <definedName name="Import.Apelido">#REF!</definedName>
    <definedName name="Import.BDI.Det1">#REF!</definedName>
    <definedName name="Import.BDI.Det2">#REF!</definedName>
    <definedName name="Import.BDI.Det3">#REF!</definedName>
    <definedName name="Import.BDI.ISS">#REF!</definedName>
    <definedName name="Import.BDI.Obs1">#REF!</definedName>
    <definedName name="Import.BDI.Obs2">#REF!</definedName>
    <definedName name="Import.BDI.Obs3">#REF!</definedName>
    <definedName name="Import.BDI.Tipo1">#REF!</definedName>
    <definedName name="Import.BDI.Tipo2">#REF!</definedName>
    <definedName name="Import.BDI.Tipo3">#REF!</definedName>
    <definedName name="Import.BMAFAcumulado">OFFSET(#REF!,1,0):OFFSET(#REF!,-1,0)</definedName>
    <definedName name="Import.CNPJ">#REF!</definedName>
    <definedName name="Import.Código">OFFSET(#REF!,1,0):OFFSET(#REF!,-1,0)</definedName>
    <definedName name="Import.Contrapartida">#REF!</definedName>
    <definedName name="Import.CPMaxPerc">#REF!</definedName>
    <definedName name="Import.CPMinAbsoluta">#REF!</definedName>
    <definedName name="Import.CPMinPerc">#REF!</definedName>
    <definedName name="Import.CR">#REF!</definedName>
    <definedName name="Import.CRONOPLE">OFFSET(#REF!,1,1):OFFSET(#REF!,-1,-1)</definedName>
    <definedName name="Import.CTEF">#REF!</definedName>
    <definedName name="Import.CustoUnitário">OFFSET(#REF!,1,0):OFFSET(#REF!,-1,0)</definedName>
    <definedName name="Import.DataBase">OFFSET(#REF!,0,-1)</definedName>
    <definedName name="Import.DataBaseLicit">OFFSET(#REF!,0,-1)</definedName>
    <definedName name="Import.DataInicioObra">#REF!</definedName>
    <definedName name="Import.DescLote">#REF!</definedName>
    <definedName name="Import.Descrição">OFFSET(#REF!,1,0):OFFSET(#REF!,-1,0)</definedName>
    <definedName name="Import.Desoneracao">OFFSET(#REF!,0,-1)</definedName>
    <definedName name="Import.empresa">#REF!</definedName>
    <definedName name="Import.Eventos.Nomes">OFFSET(#REF!,1,0):OFFSET(#REF!,-1,0)</definedName>
    <definedName name="Import.Fonte">OFFSET(#REF!,1,0):OFFSET(#REF!,-1,0)</definedName>
    <definedName name="Import.FrenteDeObra">#REF!:OFFSET(#REF!,0,-1)</definedName>
    <definedName name="Import.Município">#REF!</definedName>
    <definedName name="Import.Nível">OFFSET(#REF!,1,0):OFFSET(#REF!,-1,0)</definedName>
    <definedName name="Import.OpcaoBDI">OFFSET(#REF!,1,0):OFFSET(#REF!,-1,0)</definedName>
    <definedName name="Import.ORÇAMENTO.DivRecurso">OFFSET(#REF!,1,0):OFFSET(#REF!,-1,0)</definedName>
    <definedName name="Import.PLE">OFFSET(#REF!,1,1):OFFSET(#REF!,-1,-1)</definedName>
    <definedName name="Import.PLQ">OFFSET(#REF!,1,1):OFFSET(#REF!,-1,-1)</definedName>
    <definedName name="Import.PLQ.MemCalc">OFFSET(#REF!,1,0):OFFSET(#REF!,-1,0)</definedName>
    <definedName name="Import.Proponente">#REF!</definedName>
    <definedName name="Import.QCI.Divisao">OFFSET(#REF!,1,0):OFFSET(#REF!,-1,0)</definedName>
    <definedName name="Import.QCI.ItemInv">OFFSET(#REF!,1,0):OFFSET(#REF!,-1,0)</definedName>
    <definedName name="Import.QCI.Qtde">OFFSET(#REF!,1,0):OFFSET(#REF!,-1,0)</definedName>
    <definedName name="Import.QCI.Situacao">OFFSET(#REF!,1,0):OFFSET(#REF!,-1,0)</definedName>
    <definedName name="Import.QCI.SubItemInv">OFFSET(#REF!,1,0):OFFSET(#REF!,-1,0)</definedName>
    <definedName name="Import.QCICP">OFFSET(#REF!,1,0):OFFSET(#REF!,-1,0)</definedName>
    <definedName name="Import.QCIDesc">OFFSET(#REF!,1,0):OFFSET(#REF!,-1,0)</definedName>
    <definedName name="Import.QCIInv">OFFSET(#REF!,1,0):OFFSET(#REF!,-1,0)</definedName>
    <definedName name="Import.QCILote">OFFSET(#REF!,1,0):OFFSET(#REF!,-1,0)</definedName>
    <definedName name="Import.QCIOutros">OFFSET(#REF!,1,0):OFFSET(#REF!,-1,0)</definedName>
    <definedName name="Import.Quantidade">OFFSET(#REF!,1,0):OFFSET(#REF!,-1,0)</definedName>
    <definedName name="import.recurso">#REF!</definedName>
    <definedName name="Import.RegimeExecução">OFFSET(#REF!,0,-1)</definedName>
    <definedName name="Import.Repasse">#REF!</definedName>
    <definedName name="Import.RespFiscalização">#REF!</definedName>
    <definedName name="Import.RespOrçamento">#REF!</definedName>
    <definedName name="Import.SICONV">#REF!</definedName>
    <definedName name="Import.Unidade">OFFSET(#REF!,1,0):OFFSET(#REF!,-1,0)</definedName>
    <definedName name="Import.UnitarioLicitado">OFFSET(#REF!,1,0):OFFSET(#REF!,-1,0)</definedName>
    <definedName name="IMR">#REF!</definedName>
    <definedName name="IMR_15">#REF!</definedName>
    <definedName name="INDICES">OFFSET(#REF!,1,0):OFFSET(#REF!,-1,0)</definedName>
    <definedName name="insthidro">#REF!</definedName>
    <definedName name="Insumos">#REF!</definedName>
    <definedName name="ISS">#REF!</definedName>
    <definedName name="ISS_15">#REF!</definedName>
    <definedName name="Itens">#REF!</definedName>
    <definedName name="ITG">#REF!</definedName>
    <definedName name="ITG_15">#REF!</definedName>
    <definedName name="ITS">#REF!</definedName>
    <definedName name="ITS_15">#REF!</definedName>
    <definedName name="IVG">#REF!</definedName>
    <definedName name="IVG_15">#REF!</definedName>
    <definedName name="IZL">#REF!</definedName>
    <definedName name="IZL_15">#REF!</definedName>
    <definedName name="JAIRO">#REF!</definedName>
    <definedName name="JANA">#REF!</definedName>
    <definedName name="JANEIRO2003">{#N/A,#N/A,TRUE,"Serviços"}</definedName>
    <definedName name="Janelas">#REF!</definedName>
    <definedName name="JKJ">#REF!</definedName>
    <definedName name="JMJHMJH">#REF!</definedName>
    <definedName name="JOAO">{#N/A,#N/A,FALSE,"SS 1";#N/A,#N/A,FALSE,"SS 2";#N/A,#N/A,FALSE,"TER 1 (1)";#N/A,#N/A,FALSE,"TER 1 (2)";#N/A,#N/A,FALSE,"TER 2 ";#N/A,#N/A,FALSE,"TP  (1)";#N/A,#N/A,FALSE,"TP  (2)";#N/A,#N/A,FALSE,"CM BAR"}</definedName>
    <definedName name="JOAO1">{#N/A,#N/A,FALSE,"LEVFER V2 P";#N/A,#N/A,FALSE,"LEVFER V2 P10%"}</definedName>
    <definedName name="JOSE">{#N/A,#N/A,FALSE,"LEVFER V2 P";#N/A,#N/A,FALSE,"LEVFER V2 P10%"}</definedName>
    <definedName name="juca">{#N/A,#N/A,FALSE,"SS 1";#N/A,#N/A,FALSE,"TER 1 (A)";#N/A,#N/A,FALSE,"SS 2";#N/A,#N/A,FALSE,"TER 1 (B)";#N/A,#N/A,FALSE,"TER 1 (C)";#N/A,#N/A,FALSE,"TER 1 (D)";#N/A,#N/A,FALSE,"TER 1 (E)";#N/A,#N/A,FALSE,"TER 2 "}</definedName>
    <definedName name="JULA">#REF!</definedName>
    <definedName name="JUNA">#REF!</definedName>
    <definedName name="KJMNMH">#REF!</definedName>
    <definedName name="KUYKU">#REF!</definedName>
    <definedName name="KUYKUYK">#REF!</definedName>
    <definedName name="KYUYK">#REF!</definedName>
    <definedName name="l.sociais">#REF!</definedName>
    <definedName name="L_AREIA_AN">#REF!</definedName>
    <definedName name="L_AREIA_AT">#REF!</definedName>
    <definedName name="L_BRITA_AN">#REF!</definedName>
    <definedName name="L_BRITA_AT">#REF!</definedName>
    <definedName name="L_CASCALHO_AN">#REF!</definedName>
    <definedName name="L_CASCALHO_AT">#REF!</definedName>
    <definedName name="L_MARROADA_AN">#REF!</definedName>
    <definedName name="L_MARROADA_AT">#REF!</definedName>
    <definedName name="lab">{#N/A,#N/A,TRUE,"Serviços"}</definedName>
    <definedName name="LARG_ÁREA">#REF!</definedName>
    <definedName name="LARG_CALÇADA">#REF!</definedName>
    <definedName name="LARG_CANTEIRO">#REF!</definedName>
    <definedName name="LARG_COMPACTAÇÃO_PASSEIO">#REF!</definedName>
    <definedName name="LARG_LOTES">#REF!</definedName>
    <definedName name="LARG_PASSEIO">#REF!</definedName>
    <definedName name="LARG_REG_PASSEIO">#REF!</definedName>
    <definedName name="LASTRO_AN">#REF!</definedName>
    <definedName name="LASTRO_AT">#REF!</definedName>
    <definedName name="LASTRO_CONC_BL">#REF!</definedName>
    <definedName name="LIMP_DESCIDA">#REF!</definedName>
    <definedName name="LIOLI">#REF!</definedName>
    <definedName name="LISTA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LISTA_CÓD_MEDIÇÕES">#REF!</definedName>
    <definedName name="LKMJ">#REF!</definedName>
    <definedName name="LLL">#REF!</definedName>
    <definedName name="lo">{#N/A,#N/A,FALSE,"CM BAR";#N/A,#N/A,FALSE,"SUBSOLO";#N/A,#N/A,FALSE,"TERREO";#N/A,#N/A,FALSE,"TIPO";#N/A,#N/A,FALSE,"DUP  INF";#N/A,#N/A,FALSE,"DUP SUP"}</definedName>
    <definedName name="lo_1">{#N/A,#N/A,FALSE,"CM BAR";#N/A,#N/A,FALSE,"SUBSOLO";#N/A,#N/A,FALSE,"TERREO";#N/A,#N/A,FALSE,"TIPO";#N/A,#N/A,FALSE,"DUP  INF";#N/A,#N/A,FALSE,"DUP SUP"}</definedName>
    <definedName name="LOCAÇÃO_AN">#REF!</definedName>
    <definedName name="LOCAÇÃO_AT">#REF!</definedName>
    <definedName name="Local">""</definedName>
    <definedName name="Louças">#REF!</definedName>
    <definedName name="m">#REF!</definedName>
    <definedName name="MACEQUI">#REF!</definedName>
    <definedName name="MACEQUI_15">#REF!</definedName>
    <definedName name="MACLIM">#REF!</definedName>
    <definedName name="MACLIM_15">#REF!</definedName>
    <definedName name="MACNIV">#REF!</definedName>
    <definedName name="Macro1">#REF!</definedName>
    <definedName name="Macro2">#REF!</definedName>
    <definedName name="MACVEQ">#REF!</definedName>
    <definedName name="MACVEQ_15">#REF!</definedName>
    <definedName name="MACZEQ">#REF!</definedName>
    <definedName name="MACZEQ_15">#REF!</definedName>
    <definedName name="MAIA">#REF!</definedName>
    <definedName name="MAN_BARRO_2_AN">#REF!</definedName>
    <definedName name="MAN_BARRO_2_AT">#REF!</definedName>
    <definedName name="MAN_BARRO_4_AN">#REF!</definedName>
    <definedName name="MAN_BARRO_4_AT">#REF!</definedName>
    <definedName name="MAN_CAMADAS_AN">#REF!</definedName>
    <definedName name="MAN_CAMADAS_AT">#REF!</definedName>
    <definedName name="MAN_CASCALHO_2_AN">#REF!</definedName>
    <definedName name="MAN_CASCALHO_2_AT">#REF!</definedName>
    <definedName name="MAN_CASCALHO_4_AN">#REF!</definedName>
    <definedName name="MAN_CASCALHO_4_AT">#REF!</definedName>
    <definedName name="MAN_COMPRESSOR_2_AN">#REF!</definedName>
    <definedName name="MAN_COMPRESSOR_2_AT">#REF!</definedName>
    <definedName name="MAN_COMPRESSOR_4_AN">#REF!</definedName>
    <definedName name="MAN_COMPRESSOR_4_AT">#REF!</definedName>
    <definedName name="MAN_EXPLOSIVO_2_AN">#REF!</definedName>
    <definedName name="MAN_EXPLOSIVO_2_AT">#REF!</definedName>
    <definedName name="MAN_EXPLOSIVO_4_AN">#REF!</definedName>
    <definedName name="MAN_EXPLOSIVO_4_AT">#REF!</definedName>
    <definedName name="MAN_GST_AN">#REF!</definedName>
    <definedName name="MAN_GST_AT">#REF!</definedName>
    <definedName name="MAN_MATACÃO_2_AN">#REF!</definedName>
    <definedName name="MAN_MATACÃO_2_AT">#REF!</definedName>
    <definedName name="MAN_MATACÃO_4_AN">#REF!</definedName>
    <definedName name="MAN_MATACÃO_4_AT">#REF!</definedName>
    <definedName name="MAN_SEM_AN">#REF!</definedName>
    <definedName name="MAN_SEM_AT">#REF!</definedName>
    <definedName name="MAN_TERRA_2_AN">#REF!</definedName>
    <definedName name="MAN_TERRA_2_AT">#REF!</definedName>
    <definedName name="MAN_TERRA_4_AN">#REF!</definedName>
    <definedName name="MAN_TERRA_4_AT">#REF!</definedName>
    <definedName name="MANTO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MARA">#REF!</definedName>
    <definedName name="MASTER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Mat">#REF!</definedName>
    <definedName name="MAT_BÁSICO_M2_CALÇADA">#REF!</definedName>
    <definedName name="Max">COUNTIF(#REF!,"&lt;&gt;0")+3</definedName>
    <definedName name="MBV_150_AN">#REF!</definedName>
    <definedName name="MBV_150_AT">#REF!</definedName>
    <definedName name="MBV_200_AN">#REF!</definedName>
    <definedName name="MBV_200_AT">#REF!</definedName>
    <definedName name="MBV_250_AN">#REF!</definedName>
    <definedName name="MBV_250_AT">#REF!</definedName>
    <definedName name="MBV_300_AN">#REF!</definedName>
    <definedName name="MBV_300_AT">#REF!</definedName>
    <definedName name="MBV_350_AN">#REF!</definedName>
    <definedName name="MBV_350_AT">#REF!</definedName>
    <definedName name="MBV_375_AN">#REF!</definedName>
    <definedName name="MBV_375_AT">#REF!</definedName>
    <definedName name="MBV_400_AN">#REF!</definedName>
    <definedName name="MBV_400_AT">#REF!</definedName>
    <definedName name="MC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MCM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MEC_BARRO_2_AN">#REF!</definedName>
    <definedName name="MEC_BARRO_2_AT">#REF!</definedName>
    <definedName name="MEC_BARRO_4_AN">#REF!</definedName>
    <definedName name="MEC_BARRO_4_AT">#REF!</definedName>
    <definedName name="MEC_BARRO_6_AN">#REF!</definedName>
    <definedName name="MEC_BARRO_6_AT">#REF!</definedName>
    <definedName name="MEC_CAMADAS_AN">#REF!</definedName>
    <definedName name="MEC_CAMADAS_AT">#REF!</definedName>
    <definedName name="MEC_GST_AN">#REF!</definedName>
    <definedName name="MEC_GST_AT">#REF!</definedName>
    <definedName name="MEC_MATACÃO_2_AN">#REF!</definedName>
    <definedName name="MEC_MATACÃO_2_AT">#REF!</definedName>
    <definedName name="MEC_MATACÃO_4_AN">#REF!</definedName>
    <definedName name="MEC_MATACÃO_4_AT">#REF!</definedName>
    <definedName name="MEC_MATACÃO_6_AN">#REF!</definedName>
    <definedName name="MEC_MATACÃO_6_AT">#REF!</definedName>
    <definedName name="MEC_SEM_AN">#REF!</definedName>
    <definedName name="MEC_SEM_AT">#REF!</definedName>
    <definedName name="MEC_TERRA_2_AN">#REF!</definedName>
    <definedName name="MEC_TERRA_2_AT">#REF!</definedName>
    <definedName name="MEC_TERRA_4_AN">#REF!</definedName>
    <definedName name="MEC_TERRA_4_AT">#REF!</definedName>
    <definedName name="MEC_TERRA_6_AN">#REF!</definedName>
    <definedName name="MEC_TERRA_6_AT">#REF!</definedName>
    <definedName name="MED_BACIA">IF(OR(#REF!=8,#REF!=""),1,0)</definedName>
    <definedName name="MEDIÇÃO">#REF!</definedName>
    <definedName name="MEDIÇÕES">#REF!</definedName>
    <definedName name="MEDIR_IRRIGAÇÃO_ÁRV">#REF!="S"</definedName>
    <definedName name="MENU.CRONO">OFFSET(#REF!,1,0)</definedName>
    <definedName name="MESTRE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Metais">#REF!</definedName>
    <definedName name="METÁLICO_AN">#REF!</definedName>
    <definedName name="METÁLICO_AT">#REF!</definedName>
    <definedName name="MG">#REF!</definedName>
    <definedName name="MO">#REF!</definedName>
    <definedName name="Mod">#REF!</definedName>
    <definedName name="modelo">{#N/A,#N/A,FALSE,"CM BAR";#N/A,#N/A,FALSE,"SUBSOLO";#N/A,#N/A,FALSE,"TERREO";#N/A,#N/A,FALSE,"TIPO";#N/A,#N/A,FALSE,"DUP  INF";#N/A,#N/A,FALSE,"DUP SUP"}</definedName>
    <definedName name="modelo_1">{#N/A,#N/A,FALSE,"CM BAR";#N/A,#N/A,FALSE,"SUBSOLO";#N/A,#N/A,FALSE,"TERREO";#N/A,#N/A,FALSE,"TIPO";#N/A,#N/A,FALSE,"DUP  INF";#N/A,#N/A,FALSE,"DUP SUP"}</definedName>
    <definedName name="MOdir">#REF!</definedName>
    <definedName name="MOIND">#REF!</definedName>
    <definedName name="Movimento">#REF!</definedName>
    <definedName name="MP">#REF!</definedName>
    <definedName name="NAME">#REF!</definedName>
    <definedName name="nao">#REF!</definedName>
    <definedName name="NCOMPOSICOES">8</definedName>
    <definedName name="NCOTACOES">21</definedName>
    <definedName name="NEMPRESAS">18</definedName>
    <definedName name="NHGNHG">#REF!</definedName>
    <definedName name="NINDICES">1</definedName>
    <definedName name="NLEq">4</definedName>
    <definedName name="NLMo">6</definedName>
    <definedName name="NLMp">5</definedName>
    <definedName name="NLTr">3</definedName>
    <definedName name="NOMLIC">#REF!</definedName>
    <definedName name="NOVA">#REF!</definedName>
    <definedName name="NRELATORIOS">COUNTA(#REF!)-2</definedName>
    <definedName name="NumerEmpresa">20</definedName>
    <definedName name="NumerIndice">3</definedName>
    <definedName name="Objeto">#REF!</definedName>
    <definedName name="OBRA">#REF!</definedName>
    <definedName name="OnOff">"ON"</definedName>
    <definedName name="ORÇAMENTO.BancoRef">#REF!</definedName>
    <definedName name="ORÇAMENTO.CodBarra">IF(ORÇAMENTO.Fonte="Sinapi",SUBSTITUTE(SUBSTITUTE(ORÇAMENTO.Codigo,"/00","/"),"/0","/"),ORÇAMENTO.Codigo)</definedName>
    <definedName name="ORÇAMENTO.Codigo">#REF!</definedName>
    <definedName name="ORÇAMENTO.CustoUnitario">ROUND(#REF!,15-13*#REF!)</definedName>
    <definedName name="ORÇAMENTO.Descricao">#REF!</definedName>
    <definedName name="ORÇAMENTO.Fonte">#REF!</definedName>
    <definedName name="ORÇAMENTO.ListaCrono">OFFSET(#REF!,1,0):OFFSET(#REF!,-1,0)</definedName>
    <definedName name="ORÇAMENTO.MáximoListaCrono">MAX(ORÇAMENTO.ListaCrono)</definedName>
    <definedName name="ORÇAMENTO.Nivel">#REF!</definedName>
    <definedName name="ORÇAMENTO.OpcaoBDI">#REF!</definedName>
    <definedName name="ORÇAMENTO.PasteFormat1">OFFSET(#REF!,1,0):OFFSET(#REF!,-1,0)</definedName>
    <definedName name="ORÇAMENTO.PasteFormat2">OFFSET(#REF!,1,0):OFFSET(#REF!,-1,0)</definedName>
    <definedName name="ORÇAMENTO.PrecoUnitarioLicitado">#REF!</definedName>
    <definedName name="ORÇAMENTO.RangeQuant">OFFSET(#REF!,1,0):OFFSET(#REF!,-1,0)</definedName>
    <definedName name="ORÇAMENTO.SumCPMANUAL">SUMIF(#REF!,"CP",#REF!)</definedName>
    <definedName name="ORÇAMENTO.SumINVMANUAL">SUMIF(#REF!,"RP",#REF!)+SUMIF(#REF!,"CP",#REF!)+SUMIF(#REF!,"OU",#REF!)</definedName>
    <definedName name="ORÇAMENTO.SumOUTROSMANUAL">SUMIF(#REF!,"OU",#REF!)</definedName>
    <definedName name="ORÇAMENTO.SumREPASSEMANUAL">ORÇAMENTO.SumINVMANUAL-ORÇAMENTO.SumCPMANUAL-ORÇAMENTO.SumOUTROSMANUAL</definedName>
    <definedName name="ORÇAMENTO.Unidade">#REF!</definedName>
    <definedName name="orçamrest">{#N/A,#N/A,TRUE,"Serviços"}</definedName>
    <definedName name="Ordem">#REF!</definedName>
    <definedName name="Origem">#REF!</definedName>
    <definedName name="OUTA">#REF!</definedName>
    <definedName name="OutrosPisos">#REF!</definedName>
    <definedName name="Painéis">#REF!</definedName>
    <definedName name="PassaExtenso1">[0]!PassaExtenso1</definedName>
    <definedName name="pendencias2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ndencias3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RC_ATERRO_EMPRÉSTIMO">#REF!</definedName>
    <definedName name="PERC_ATERRO_MANUAL">#REF!</definedName>
    <definedName name="PERC_BL_ENTRADA_LATERAL">#REF!</definedName>
    <definedName name="PERC_BL_LASTRO_CONC">#REF!</definedName>
    <definedName name="PERC_BL_SIMPES">#REF!</definedName>
    <definedName name="PERC_BL_TRIPLA">#REF!</definedName>
    <definedName name="PERC_BLOKRET_REPOSTO">#REF!</definedName>
    <definedName name="PERC_CALÇADA">#REF!</definedName>
    <definedName name="PERC_CALÇADA_CAPINA">#REF!</definedName>
    <definedName name="PERC_CALÇADA_CASCALHO">#REF!</definedName>
    <definedName name="PERC_CALÇADA_ESCAVAÇÃO">#REF!</definedName>
    <definedName name="PERC_CALÇADA_RASPAGEM">#REF!</definedName>
    <definedName name="PERC_CALÇADA_REPOSTA">#REF!</definedName>
    <definedName name="PERC_COLCHÃO_AREIA">#REF!</definedName>
    <definedName name="PERC_CORTE_ÁRV">#REF!</definedName>
    <definedName name="PERC_DRENO_POROSO">#REF!</definedName>
    <definedName name="PERC_EMPOLAMENTO">#REF!</definedName>
    <definedName name="PERC_EXAMES_PERIÓDICOS">#REF!</definedName>
    <definedName name="PERC_GABIÃO_0_5">#REF!</definedName>
    <definedName name="PERC_GABIÃO_RENO">#REF!</definedName>
    <definedName name="PERC_GRAMA">#REF!</definedName>
    <definedName name="PERC_JANTAS">#REF!</definedName>
    <definedName name="PERC_LIMP_MF">#REF!</definedName>
    <definedName name="PERC_MANUT_LEVES">#REF!</definedName>
    <definedName name="PERC_MANUT_PESADOS">#REF!</definedName>
    <definedName name="PERC_MF_CAL">#REF!</definedName>
    <definedName name="PERC_PISTA_DUPLA">#REF!</definedName>
    <definedName name="PERC_RAMAIS_DOMICILIARES">#REF!</definedName>
    <definedName name="PERC_REDE_ÁGUA">#REF!</definedName>
    <definedName name="PERC_REDE_ESGOTO">#REF!</definedName>
    <definedName name="PERC_SUMIDOURO_CONSTRUÇÃO">#REF!</definedName>
    <definedName name="PERC_SUMIDOURO_ENTUPIMENTO">#REF!</definedName>
    <definedName name="PERC_SUMIDOURO_ESGOTAMENTO">#REF!</definedName>
    <definedName name="PERC_TRANSP_DT_PEQUENO">#REF!</definedName>
    <definedName name="PERC_VALETA_PROT">#REF!</definedName>
    <definedName name="PERC_VALETA_SAÍDA">#REF!</definedName>
    <definedName name="PERDA">#REF!</definedName>
    <definedName name="PERÍODO">#REF!</definedName>
    <definedName name="PESO_ESP_AREIA">#REF!</definedName>
    <definedName name="PESO_ESP_BRITA">#REF!</definedName>
    <definedName name="PESO_ESP_CIMENTO">#REF!</definedName>
    <definedName name="PESO_ESP_GRAMA">#REF!</definedName>
    <definedName name="PESO_ESP_PMF">#REF!</definedName>
    <definedName name="PESO_MAT_TRASNP">#REF!</definedName>
    <definedName name="PESO_MD_EQUIP">#REF!</definedName>
    <definedName name="PESO_METRO_LINEAR_DEFENÇA_SEMI_MALEÁVEL_DUPLA">#REF!</definedName>
    <definedName name="PintForro">#REF!</definedName>
    <definedName name="PinturaExt">#REF!</definedName>
    <definedName name="PinturaInt">#REF!</definedName>
    <definedName name="PISO">#REF!</definedName>
    <definedName name="PisoCerâmico">#REF!</definedName>
    <definedName name="PLAN">#REF!</definedName>
    <definedName name="Plan_15">#REF!</definedName>
    <definedName name="Plan1">#REF!</definedName>
    <definedName name="planilha">{#N/A,#N/A,FALSE,"SS 1";#N/A,#N/A,FALSE,"SS 2";#N/A,#N/A,FALSE,"TER 1 (1)";#N/A,#N/A,FALSE,"TER 1 (2)";#N/A,#N/A,FALSE,"TER 2";#N/A,#N/A,FALSE,"TIPO";#N/A,#N/A,FALSE,"CM  BAR"}</definedName>
    <definedName name="PLANIV">#REF!</definedName>
    <definedName name="PLANO">#REF!</definedName>
    <definedName name="PLANOS">#REF!</definedName>
    <definedName name="PLE.firstrow">#REF!</definedName>
    <definedName name="PLE.lastrow">#REF!</definedName>
    <definedName name="PLE.Medicao">#REF!</definedName>
    <definedName name="PLE.ValorDoEvento">SUMIF(#REF!,#REF!,OFFSET(#REF!,0,#REF!))</definedName>
    <definedName name="PLENSCO">#REF!</definedName>
    <definedName name="PLENSCO_15">#REF!</definedName>
    <definedName name="PMF_TX_RL1C">#REF!</definedName>
    <definedName name="PN_95_AN">#REF!</definedName>
    <definedName name="PN_95_AT">#REF!</definedName>
    <definedName name="PO.ValoresBDI">OFFSET(#REF!,1,0):OFFSET(#REF!,-1,0)</definedName>
    <definedName name="POK">#REF!</definedName>
    <definedName name="PONTALETEAMENTO_AN">#REF!</definedName>
    <definedName name="PONTALETEAMENTO_AT">#REF!</definedName>
    <definedName name="popspkasdjhlasdbhasfknb">#REF!</definedName>
    <definedName name="Portas">#REF!</definedName>
    <definedName name="Posição">#REF!</definedName>
    <definedName name="prazo">#REF!</definedName>
    <definedName name="Prd">#N/A</definedName>
    <definedName name="PrdAux">#N/A</definedName>
    <definedName name="PREC">#REF!</definedName>
    <definedName name="PREC_15">#REF!</definedName>
    <definedName name="Preço">#REF!</definedName>
    <definedName name="PREÇO_REDE">#REF!</definedName>
    <definedName name="PREFEITO">#REF!</definedName>
    <definedName name="Print_Area_MI">#REF!</definedName>
    <definedName name="Print_Titles_MI">#REF!,#REF!</definedName>
    <definedName name="PROC_BAIRROS">#REF!</definedName>
    <definedName name="PROC_BOLETINS">#REF!</definedName>
    <definedName name="PROC_EMPREITEIRAS">#REF!</definedName>
    <definedName name="PROC_MEDIÇÕES">#REF!</definedName>
    <definedName name="PROD_1">{#N/A,#N/A,TRUE,"Serviços"}</definedName>
    <definedName name="PROF_SUMIDOURO">#REF!</definedName>
    <definedName name="PS_CALÇADA_AN">#REF!</definedName>
    <definedName name="PS_CALÇADA_AT">#REF!</definedName>
    <definedName name="PS_RUA_AN">#REF!</definedName>
    <definedName name="PS_RUA_AT">#REF!</definedName>
    <definedName name="PV_10_AN">#REF!</definedName>
    <definedName name="PV_10_AT">#REF!</definedName>
    <definedName name="PV_15_AN">#REF!</definedName>
    <definedName name="PV_15_AT">#REF!</definedName>
    <definedName name="PV_20_AN">#REF!</definedName>
    <definedName name="PV_20_AT">#REF!</definedName>
    <definedName name="PV_25_AN">#REF!</definedName>
    <definedName name="PV_25_AT">#REF!</definedName>
    <definedName name="PV_30_AN">#REF!</definedName>
    <definedName name="PV_30_AT">#REF!</definedName>
    <definedName name="PV_35_AN">#REF!</definedName>
    <definedName name="PV_35_AT">#REF!</definedName>
    <definedName name="PV_40_AN">#REF!</definedName>
    <definedName name="PV_40_AT">#REF!</definedName>
    <definedName name="PV_45_AN">#REF!</definedName>
    <definedName name="PV_45_AT">#REF!</definedName>
    <definedName name="PV_50_AN">#REF!</definedName>
    <definedName name="PV_50_AT">#REF!</definedName>
    <definedName name="PV_55_AN">#REF!</definedName>
    <definedName name="PV_55_AT">#REF!</definedName>
    <definedName name="PV_ATÉ_2_AN">SUM(#REF!)</definedName>
    <definedName name="PV_ATÉ_2_AT">SUM(#REF!)</definedName>
    <definedName name="PVC_100_AN">#REF!</definedName>
    <definedName name="PVC_100_AT">#REF!</definedName>
    <definedName name="PVC_150_AN">#REF!</definedName>
    <definedName name="PVC_150_AT">#REF!</definedName>
    <definedName name="PVC_200_AN">#REF!</definedName>
    <definedName name="PVC_200_AT">#REF!</definedName>
    <definedName name="PVC_250_AN">#REF!</definedName>
    <definedName name="PVC_250_AT">#REF!</definedName>
    <definedName name="PVC_300_AN">#REF!</definedName>
    <definedName name="PVC_300_AT">#REF!</definedName>
    <definedName name="PVC_350_AN">#REF!</definedName>
    <definedName name="PVC_350_AT">#REF!</definedName>
    <definedName name="PVC_375_AN">#REF!</definedName>
    <definedName name="PVC_375_AT">#REF!</definedName>
    <definedName name="PVC_75_AN">#REF!</definedName>
    <definedName name="PVC_75_AT">#REF!</definedName>
    <definedName name="QCI.CPManual">ROUND(#REF!,2)</definedName>
    <definedName name="QCI.DescManual">#REF!</definedName>
    <definedName name="QCI.Divisao">#REF!</definedName>
    <definedName name="QCI.ExisteManual">(COUNTIF(#REF!,"Manual")+COUNTIF(#REF!,"SemiAuto"))&gt;0</definedName>
    <definedName name="QCI.InvManual">ROUND(#REF!,2)</definedName>
    <definedName name="QCI.ItemInvestimento">OFFSET(#REF!,1,0,COUNTA(#REF!)-1,1)</definedName>
    <definedName name="QCI.LoteManual">#REF!</definedName>
    <definedName name="QCI.MaxCPManual">#REF!-#REF!</definedName>
    <definedName name="QCI.MaxOUManual">#REF!-#REF!</definedName>
    <definedName name="QCI.OutrosManual">ROUND(#REF!,2)</definedName>
    <definedName name="QCI.SubItemInvestimento">OFFSET(#REF!,1,MATCH(#REF!,#REF!,0)-1,INDEX(#REF!,MATCH(#REF!,#REF!,0)+1))</definedName>
    <definedName name="QCI.SumCPMANUAL">SUMIF(#REF!,"Manual",#REF!)</definedName>
    <definedName name="QCI.SumINVMANUAL">SUMIF(#REF!,"Manual",#REF!)</definedName>
    <definedName name="QCI.SumOUTROSMANUAL">SUMIF(#REF!,"Manual",#REF!)</definedName>
    <definedName name="QCI.SumREPASSEMANUAL">QCI.SumINVMANUAL-QCI.CPManual-QCI.OutrosManual</definedName>
    <definedName name="QD">#REF!</definedName>
    <definedName name="QTD">#REF!</definedName>
    <definedName name="QtEq">#REF!</definedName>
    <definedName name="QtMo">#REF!</definedName>
    <definedName name="QtMp">#REF!</definedName>
    <definedName name="QtTr">#REF!</definedName>
    <definedName name="QUAD1">#N/A</definedName>
    <definedName name="QUAD11">#N/A</definedName>
    <definedName name="QUAD21">#N/A</definedName>
    <definedName name="QUAD211">#N/A</definedName>
    <definedName name="QUAD22">#N/A</definedName>
    <definedName name="QUAD221">#N/A</definedName>
    <definedName name="QUAD23">#N/A</definedName>
    <definedName name="QUANT_ALMOÇOS">#REF!</definedName>
    <definedName name="QUANT_ALMOXARIFE">#REF!</definedName>
    <definedName name="QUANT_APONTADORES">#REF!</definedName>
    <definedName name="QUANT_AUX_ALMOXARIFE">#REF!</definedName>
    <definedName name="QUANT_AUX_ENGENHARIA">#REF!</definedName>
    <definedName name="QUANT_AUX_ESCRITÓRIO">#REF!</definedName>
    <definedName name="QUANT_AUX_LABORATÓRIO">#REF!</definedName>
    <definedName name="QUANT_AUX_MECÂNICOS">#REF!</definedName>
    <definedName name="QUANT_AUX_TOPOGRAFIA">#REF!</definedName>
    <definedName name="QUANT_BAIRROS">#REF!</definedName>
    <definedName name="QUANT_CAFÉ">#REF!</definedName>
    <definedName name="QUANT_CAVALENTE">#REF!</definedName>
    <definedName name="QUANT_CERCA_PROTEÇÃO">#REF!</definedName>
    <definedName name="QUANT_CHEFE_ESCRITÓRIO">#REF!</definedName>
    <definedName name="QUANT_CONE">#REF!</definedName>
    <definedName name="QUANT_DEFENÇA_SEMI_MALEÁVEL_DUPLA">#REF!</definedName>
    <definedName name="QUANT_DIAS_ÚTEIS">#REF!</definedName>
    <definedName name="QUANT_EL">#REF!</definedName>
    <definedName name="QUANT_ENCARREGADOS">#REF!</definedName>
    <definedName name="QUANT_ENGENHEIRO">#REF!</definedName>
    <definedName name="QUANT_EQUIP_LEVES">#REF!</definedName>
    <definedName name="QUANT_EQUIP_PESADOS">#REF!</definedName>
    <definedName name="QUANT_EXAMES_ADMISSIONAIS">#REF!</definedName>
    <definedName name="QUANT_FAXINEIRO">#REF!</definedName>
    <definedName name="QUANT_FERRAGEM_EL">#REF!</definedName>
    <definedName name="QUANT_GAMBIARRA">#REF!</definedName>
    <definedName name="QUANT_HORAS_TEC_SEGURANÇA">#REF!</definedName>
    <definedName name="QUANT_HORAS_VIGIAS">#REF!</definedName>
    <definedName name="QUANT_LABORATORISTA">#REF!</definedName>
    <definedName name="QUANT_LANTERNA">#REF!</definedName>
    <definedName name="QUANT_LICENÇA_AMBIENTAL">#REF!</definedName>
    <definedName name="QUANT_MANUT_BL">#REF!</definedName>
    <definedName name="QUANT_MECÂNICOS">#REF!</definedName>
    <definedName name="QUANT_OPERADOR_COMPUT">#REF!</definedName>
    <definedName name="QUANT_PASSADIÇO_MADEIRA">#REF!</definedName>
    <definedName name="QUANT_PASSADIÇO_METÁLICO">#REF!</definedName>
    <definedName name="QUANT_PLACA_OBRA">#REF!</definedName>
    <definedName name="QUANT_PROJ_BDCC">#REF!</definedName>
    <definedName name="QUANT_QUADRO_AVISO">#REF!</definedName>
    <definedName name="QUANT_SONDAGEM">#REF!</definedName>
    <definedName name="QUANT_TAMPÕES">#REF!</definedName>
    <definedName name="QUANT_TANQUE_CONTENÇÃO">#REF!</definedName>
    <definedName name="QUANT_TAPUME_MÓVEL">#REF!</definedName>
    <definedName name="QUANT_TOPOGRAFO_CHEFE">#REF!</definedName>
    <definedName name="QUANT_TOPÓGRAFOS">#REF!</definedName>
    <definedName name="QUANT_VALES_TRANSP_PESSOA">#REF!</definedName>
    <definedName name="QUANT_VEÍCULOS_LEVES">#REF!</definedName>
    <definedName name="QUANT_VEÍCULOS_UTILIT">#REF!</definedName>
    <definedName name="QUANT_VIGIAS">#REF!</definedName>
    <definedName name="REC_ASFALTO_AN">#REF!</definedName>
    <definedName name="REC_ASFALTO_AT">#REF!</definedName>
    <definedName name="REC_CALÇADA_AN">#REF!</definedName>
    <definedName name="REC_CALÇADA_AT">#REF!</definedName>
    <definedName name="REFERENCIA.Descricao">IF(ISNUMBER(#REF!),OFFSET(INDIRECT(ORÇAMENTO.BancoRef),#REF!-1,3,1),#REF!)</definedName>
    <definedName name="REFERENCIA.Desonerado">IF(ISNUMBER(#REF!),VALUE(OFFSET(INDIRECT([0]!ORÇAMENTO.BancoRef),#REF!-1,5,1)),0)</definedName>
    <definedName name="REFERENCIA.NaoDesonerado">IF(ISNUMBER(#REF!),VALUE(OFFSET(INDIRECT([0]!ORÇAMENTO.BancoRef),#REF!-1,6,1)),0)</definedName>
    <definedName name="REFERENCIA.Unidade">IF(ISNUMBER(#REF!),OFFSET(INDIRECT([0]!ORÇAMENTO.BancoRef),#REF!-1,4,1),"-")</definedName>
    <definedName name="REG_MAN_AN">#REF!</definedName>
    <definedName name="REG_MAN_AT">#REF!</definedName>
    <definedName name="REG_MEC_AN">#REF!</definedName>
    <definedName name="REG_MEC_AT">#REF!</definedName>
    <definedName name="RegimeExecucao">IF(OR(Import.RegimeExecução="",Import.RegimeExecução="Empreitada por Preço Global",Import.RegimeExecução="Empreitada Integral"),"Global","Unitário")</definedName>
    <definedName name="REGULARIZAÇÃO_AN">SUM(#REF!)</definedName>
    <definedName name="REGULARIZAÇÃO_AT">SUM(#REF!)</definedName>
    <definedName name="REL">{#N/A,#N/A,TRUE,"Serviços"}</definedName>
    <definedName name="Relat">#REF!</definedName>
    <definedName name="RelatoriosFontes">OFFSET(#REF!,1,0,NRELATORIOS)</definedName>
    <definedName name="RELMOBRA">{#N/A,#N/A,FALSE,"SS";#N/A,#N/A,FALSE,"TER1";#N/A,#N/A,FALSE,"TER2";#N/A,#N/A,FALSE,"TER3";#N/A,#N/A,FALSE,"TP1";#N/A,#N/A,FALSE,"TP2";#N/A,#N/A,FALSE,"TP3";#N/A,#N/A,FALSE,"DI1";#N/A,#N/A,FALSE,"DI2";#N/A,#N/A,FALSE,"DI3";#N/A,#N/A,FALSE,"DS1";#N/A,#N/A,FALSE,"DS2";#N/A,#N/A,FALSE,"CM"}</definedName>
    <definedName name="RELMOBRA_1">{#N/A,#N/A,FALSE,"SS";#N/A,#N/A,FALSE,"TER1";#N/A,#N/A,FALSE,"TER2";#N/A,#N/A,FALSE,"TER3";#N/A,#N/A,FALSE,"TP1";#N/A,#N/A,FALSE,"TP2";#N/A,#N/A,FALSE,"TP3";#N/A,#N/A,FALSE,"DI1";#N/A,#N/A,FALSE,"DI2";#N/A,#N/A,FALSE,"DI3";#N/A,#N/A,FALSE,"DS1";#N/A,#N/A,FALSE,"DS2";#N/A,#N/A,FALSE,"CM"}</definedName>
    <definedName name="RELOBRAS">#REF!</definedName>
    <definedName name="REM_BLOKRET_AN">#REF!</definedName>
    <definedName name="REM_BLOKRET_AT">#REF!</definedName>
    <definedName name="REM_MEIO_FIO_AN">#REF!</definedName>
    <definedName name="REM_MEIO_FIO_AT">#REF!</definedName>
    <definedName name="REM_PARALELEP_AN">#REF!</definedName>
    <definedName name="REM_PARALELEP_AT">#REF!</definedName>
    <definedName name="REP_BLOKRET_AN">#REF!</definedName>
    <definedName name="REP_BLOKRET_AT">#REF!</definedName>
    <definedName name="REP_MEIO_FIO_AN">#REF!</definedName>
    <definedName name="REP_MEIO_FIO_AT">#REF!</definedName>
    <definedName name="REP_PARALELEP_AN">#REF!</definedName>
    <definedName name="REP_PARALELEP_AT">#REF!</definedName>
    <definedName name="Requadramento">#REF!</definedName>
    <definedName name="rerf">{#N/A,#N/A,FALSE,"SS";#N/A,#N/A,FALSE,"TER1";#N/A,#N/A,FALSE,"TER2";#N/A,#N/A,FALSE,"TER3";#N/A,#N/A,FALSE,"TP1";#N/A,#N/A,FALSE,"TP2";#N/A,#N/A,FALSE,"TP3";#N/A,#N/A,FALSE,"DI1";#N/A,#N/A,FALSE,"DI2";#N/A,#N/A,FALSE,"DI3";#N/A,#N/A,FALSE,"DS1";#N/A,#N/A,FALSE,"DS2";#N/A,#N/A,FALSE,"CM"}</definedName>
    <definedName name="RES">{#N/A,#N/A,FALSE,"SS";#N/A,#N/A,FALSE,"TER1";#N/A,#N/A,FALSE,"TER2";#N/A,#N/A,FALSE,"TER3";#N/A,#N/A,FALSE,"TP1";#N/A,#N/A,FALSE,"TP2";#N/A,#N/A,FALSE,"TP3";#N/A,#N/A,FALSE,"DI1";#N/A,#N/A,FALSE,"DI2";#N/A,#N/A,FALSE,"DI3";#N/A,#N/A,FALSE,"DS1";#N/A,#N/A,FALSE,"DS2";#N/A,#N/A,FALSE,"CM"}</definedName>
    <definedName name="Reuniao">{#N/A,#N/A,FALSE,"CM BAR";#N/A,#N/A,FALSE,"SUBSOLO";#N/A,#N/A,FALSE,"TERREO";#N/A,#N/A,FALSE,"TIPO";#N/A,#N/A,FALSE,"DUP  INF";#N/A,#N/A,FALSE,"DUP SUP"}</definedName>
    <definedName name="Reuniao_1">{#N/A,#N/A,FALSE,"CM BAR";#N/A,#N/A,FALSE,"SUBSOLO";#N/A,#N/A,FALSE,"TERREO";#N/A,#N/A,FALSE,"TIPO";#N/A,#N/A,FALSE,"DUP  INF";#N/A,#N/A,FALSE,"DUP SUP"}</definedName>
    <definedName name="rev">{#N/A,#N/A,FALSE,"SS";#N/A,#N/A,FALSE,"TER1";#N/A,#N/A,FALSE,"TER2";#N/A,#N/A,FALSE,"TER3";#N/A,#N/A,FALSE,"TP1";#N/A,#N/A,FALSE,"TP2";#N/A,#N/A,FALSE,"TP3";#N/A,#N/A,FALSE,"DI1";#N/A,#N/A,FALSE,"DI2";#N/A,#N/A,FALSE,"DI3";#N/A,#N/A,FALSE,"DS1";#N/A,#N/A,FALSE,"DS2";#N/A,#N/A,FALSE,"CM"}</definedName>
    <definedName name="rev_1">{#N/A,#N/A,FALSE,"SS";#N/A,#N/A,FALSE,"TER1";#N/A,#N/A,FALSE,"TER2";#N/A,#N/A,FALSE,"TER3";#N/A,#N/A,FALSE,"TP1";#N/A,#N/A,FALSE,"TP2";#N/A,#N/A,FALSE,"TP3";#N/A,#N/A,FALSE,"DI1";#N/A,#N/A,FALSE,"DI2";#N/A,#N/A,FALSE,"DI3";#N/A,#N/A,FALSE,"DS1";#N/A,#N/A,FALSE,"DS2";#N/A,#N/A,FALSE,"CM"}</definedName>
    <definedName name="RevExt">#REF!</definedName>
    <definedName name="RevForro">#REF!</definedName>
    <definedName name="RevInt">#REF!</definedName>
    <definedName name="REWRWE">#REF!</definedName>
    <definedName name="RGEGRE">#REF!</definedName>
    <definedName name="rm">#REF!</definedName>
    <definedName name="Rodapé">#REF!</definedName>
    <definedName name="rr">{#N/A,#N/A,TRUE,"Serviços"}</definedName>
    <definedName name="RRE.MaxCPAcum">#REF!</definedName>
    <definedName name="RRE.MaxCPAnt">#REF!</definedName>
    <definedName name="RRE.MaxOUAcum">#REF!</definedName>
    <definedName name="RRE.MaxOUAnt">#REF!</definedName>
    <definedName name="RRE.Numero">OFFSET(#REF!,0,1)</definedName>
    <definedName name="RRE.VIMeta">#REF!</definedName>
    <definedName name="rrff">{#N/A,#N/A,TRUE,"Serviços"}</definedName>
    <definedName name="RYTERTER">#REF!</definedName>
    <definedName name="s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aa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dd">#REF!</definedName>
    <definedName name="SDFSDF">#REF!</definedName>
    <definedName name="sdistrhsfr">#REF!</definedName>
    <definedName name="SE">#REF!</definedName>
    <definedName name="Segurança">#REF!</definedName>
    <definedName name="sencount">1</definedName>
    <definedName name="SENHAGT">"PM3CAIXA"</definedName>
    <definedName name="Serralheria">#REF!</definedName>
    <definedName name="SETA">#REF!</definedName>
    <definedName name="SETEMBRO">{#N/A,#N/A,TRUE,"Serviços"}</definedName>
    <definedName name="SH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INTETICO">{#N/A,#N/A,TRUE,"TER  EXT";#N/A,#N/A,TRUE,"TER  EXT";#N/A,#N/A,TRUE,"LAT  ESQ";#N/A,#N/A,TRUE,"FRONTAL";#N/A,#N/A,TRUE,"POST";#N/A,#N/A,TRUE,"LAT  DIR"}</definedName>
    <definedName name="Soleiras">#REF!</definedName>
    <definedName name="SomaAgrup">SUMIF(OFFSET(#REF!,1,0,#REF!),"S",OFFSET(#REF!,1,0,#REF!))</definedName>
    <definedName name="SomaAgrupBM">SUMIF(OFFSET(#REF!,1,0,#REF!),"S",OFFSET(#REF!,1,0,#REF!))</definedName>
    <definedName name="SRH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RTSRT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RTST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RV">#REF!</definedName>
    <definedName name="SSS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sss">#REF!</definedName>
    <definedName name="sv">#REF!</definedName>
    <definedName name="sxcc">{#N/A,#N/A,FALSE,"SS";#N/A,#N/A,FALSE,"TER1";#N/A,#N/A,FALSE,"TER2";#N/A,#N/A,FALSE,"TER3";#N/A,#N/A,FALSE,"TP1";#N/A,#N/A,FALSE,"TP2";#N/A,#N/A,FALSE,"TP3";#N/A,#N/A,FALSE,"DI1";#N/A,#N/A,FALSE,"DI2";#N/A,#N/A,FALSE,"DI3";#N/A,#N/A,FALSE,"DS1";#N/A,#N/A,FALSE,"DS2";#N/A,#N/A,FALSE,"CM"}</definedName>
    <definedName name="TAB">#REF!</definedName>
    <definedName name="TAB_PSG">#REF!</definedName>
    <definedName name="TABELA">#REF!</definedName>
    <definedName name="TABELA_SIN">#REF!</definedName>
    <definedName name="Tabela02">#REF!</definedName>
    <definedName name="TABELA2011">#REF!</definedName>
    <definedName name="Tabelaa1">#REF!</definedName>
    <definedName name="Tabelaa2">#REF!</definedName>
    <definedName name="Tabica">#REF!</definedName>
    <definedName name="TABMES">#REF!</definedName>
    <definedName name="TALUDE">#REF!</definedName>
    <definedName name="TAMPÃO">#REF!</definedName>
    <definedName name="TAXA_BIDIRECIONAL">#REF!</definedName>
    <definedName name="TAXA_MONODIRECIONAL">#REF!</definedName>
    <definedName name="TAXÃO_BIDIRECIONAL">#REF!</definedName>
    <definedName name="TAXÃO_MONODIRECIONAL">#REF!</definedName>
    <definedName name="TelaAlv">#REF!</definedName>
    <definedName name="TEMPO_CORRIDO">#REF!</definedName>
    <definedName name="TEMPO_EXECUÇÃO">#REF!</definedName>
    <definedName name="TESTE_01">#REF!</definedName>
    <definedName name="teste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EXTE">#REF!</definedName>
    <definedName name="TEXTE_15">#REF!</definedName>
    <definedName name="TGHGFB">#REF!</definedName>
    <definedName name="TIL_C_100_AN">#REF!</definedName>
    <definedName name="TIL_C_100_AT">#REF!</definedName>
    <definedName name="TIL_CALÇADA_AN">#REF!</definedName>
    <definedName name="TIL_CALÇADA_AT">#REF!</definedName>
    <definedName name="TIL_P_150_AN">#REF!</definedName>
    <definedName name="TIL_P_150_AT">#REF!</definedName>
    <definedName name="TIL_P_200_AN">#REF!</definedName>
    <definedName name="TIL_P_200_AT">#REF!</definedName>
    <definedName name="TIL_P_250_AN">#REF!</definedName>
    <definedName name="TIL_P_250_AT">#REF!</definedName>
    <definedName name="TIL_P_300_AN">#REF!</definedName>
    <definedName name="TIL_P_300_AT">#REF!</definedName>
    <definedName name="TIL_R_150_AN">#REF!</definedName>
    <definedName name="TIL_R_150_AT">#REF!</definedName>
    <definedName name="TIL_R_300_AN">#REF!</definedName>
    <definedName name="TIL_R_300_AT">#REF!</definedName>
    <definedName name="TIL_RUA_AN">#REF!</definedName>
    <definedName name="TIL_RUA_AT">#REF!</definedName>
    <definedName name="TIPO_SAPO_AN">#REF!</definedName>
    <definedName name="TIPO_SAPO_AT">#REF!</definedName>
    <definedName name="TIPOORCAMENTO">IF(VALUE(#REF!)=2,"Licitado","Proposto")</definedName>
    <definedName name="TOT">#REF!</definedName>
    <definedName name="Total1.1">#REF!</definedName>
    <definedName name="Total1.10">#REF!</definedName>
    <definedName name="Total1.11">#REF!</definedName>
    <definedName name="Total1.12">#REF!</definedName>
    <definedName name="Total1.2">#REF!</definedName>
    <definedName name="Total1.3">#REF!</definedName>
    <definedName name="Total1.4">#REF!</definedName>
    <definedName name="Total1.5">#REF!</definedName>
    <definedName name="Total1.6">#REF!</definedName>
    <definedName name="Total1.7">#REF!</definedName>
    <definedName name="Total1.8">#REF!</definedName>
    <definedName name="Total1.9">#REF!</definedName>
    <definedName name="Total2.10">#REF!</definedName>
    <definedName name="Total2.11">#REF!</definedName>
    <definedName name="Total2.12">#REF!</definedName>
    <definedName name="Total2.13">#REF!</definedName>
    <definedName name="Total2.16">#REF!</definedName>
    <definedName name="Total2.17">#REF!</definedName>
    <definedName name="Total2.4">#REF!</definedName>
    <definedName name="Total2.9">#REF!</definedName>
    <definedName name="Total3.1">#REF!</definedName>
    <definedName name="Total3.2">#REF!</definedName>
    <definedName name="Total3.3">#REF!</definedName>
    <definedName name="Total3.4">#REF!</definedName>
    <definedName name="Totalb1.1">#REF!</definedName>
    <definedName name="Totalb1.2">#REF!</definedName>
    <definedName name="Totalb1.3">#REF!</definedName>
    <definedName name="Totalb1.4">#REF!</definedName>
    <definedName name="Totalb1.5">#REF!</definedName>
    <definedName name="Totalb1.6">#REF!</definedName>
    <definedName name="Totalb2.1">#REF!</definedName>
    <definedName name="Totalb2.2">#REF!</definedName>
    <definedName name="Totalb2.3">#REF!</definedName>
    <definedName name="Totalb2.4">#REF!</definedName>
    <definedName name="Totalb2.5">#REF!</definedName>
    <definedName name="Totalb2.6">#REF!</definedName>
    <definedName name="Totalb2.7">#REF!</definedName>
    <definedName name="Totalc1.1">#REF!</definedName>
    <definedName name="Totalc1.2">#REF!</definedName>
    <definedName name="Totalc2.1">#REF!</definedName>
    <definedName name="Totald1.0">#REF!</definedName>
    <definedName name="Totald2.1">#REF!</definedName>
    <definedName name="Totale1.0">#REF!</definedName>
    <definedName name="Totalgeral1">#REF!</definedName>
    <definedName name="Totalgeral1a12">#REF!</definedName>
    <definedName name="Totalgeral2">#REF!</definedName>
    <definedName name="Totalgeral3">#REF!</definedName>
    <definedName name="TotalgeralA">#REF!</definedName>
    <definedName name="Totalgeralb1">#REF!</definedName>
    <definedName name="Totalgeralb2">#REF!</definedName>
    <definedName name="TotalgeralC">#REF!</definedName>
    <definedName name="Totalgeralc1">#REF!</definedName>
    <definedName name="Totalgeralc2">#REF!</definedName>
    <definedName name="TotalgeralD">#REF!</definedName>
    <definedName name="Totalgerald1">#REF!</definedName>
    <definedName name="Totalgerald2">#REF!</definedName>
    <definedName name="TotalgeralE">#REF!</definedName>
    <definedName name="Totalgerale1">#REF!</definedName>
    <definedName name="Toto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TQ_150_AN">#REF!</definedName>
    <definedName name="TQ_150_AT">#REF!</definedName>
    <definedName name="TQ_200_AN">#REF!</definedName>
    <definedName name="TQ_200_AT">#REF!</definedName>
    <definedName name="TQ_250_AN">#REF!</definedName>
    <definedName name="TQ_250_AT">#REF!</definedName>
    <definedName name="TQ_300_AN">#REF!</definedName>
    <definedName name="TQ_300_AT">#REF!</definedName>
    <definedName name="TRANSP_1_AN">#REF!</definedName>
    <definedName name="TRANSP_1_AT">#REF!</definedName>
    <definedName name="TRANSP_3_AN">#REF!</definedName>
    <definedName name="TRANSP_3_AT">#REF!</definedName>
    <definedName name="TRAVESSIA_AN">#REF!</definedName>
    <definedName name="TRAVESSIA_AT">#REF!</definedName>
    <definedName name="TUNEL">#REF!</definedName>
    <definedName name="TYEYY">#REF!</definedName>
    <definedName name="TYUIO">{#N/A,#N/A,TRUE,"Serviços"}</definedName>
    <definedName name="UI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UKYK">#REF!</definedName>
    <definedName name="UMIDECIMENTO_AN">#REF!</definedName>
    <definedName name="UMIDECIMENTO_AT">#REF!</definedName>
    <definedName name="un">#N/A</definedName>
    <definedName name="Unidade">#REF!</definedName>
    <definedName name="UnidAux">#N/A</definedName>
    <definedName name="UTYU">#REF!</definedName>
    <definedName name="UTYUTYU">#REF!</definedName>
    <definedName name="uuu">{#N/A,#N/A,TRUE,"Serviços"}</definedName>
    <definedName name="UYTUTTYUTYN">#REF!</definedName>
    <definedName name="UYTUTYU">#REF!</definedName>
    <definedName name="Vergas">#REF!</definedName>
    <definedName name="Versao">#REF!</definedName>
    <definedName name="VIAS">#REF!</definedName>
    <definedName name="VOL_CONC_CICLÓPICO">#REF!</definedName>
    <definedName name="VOL_CONC_EL">#REF!</definedName>
    <definedName name="VOL_DEM_ALV">#REF!</definedName>
    <definedName name="VOL_DEM_CONC_ARMADO">#REF!</definedName>
    <definedName name="VOL_DEM_CONC_SIMPLES">#REF!</definedName>
    <definedName name="VOL_ENRONCAMENTO_COM">#REF!</definedName>
    <definedName name="VOL_ENRONCAMENTO_SEM">#REF!</definedName>
    <definedName name="VOL_GABIÃO">#REF!</definedName>
    <definedName name="VOL_REM_ÁRV">#REF!</definedName>
    <definedName name="vr">#REF!</definedName>
    <definedName name="VR_CONTRATO">#REF!</definedName>
    <definedName name="vt">#REF!</definedName>
    <definedName name="VTOTAL1">ROUND(#REF!*#REF!,15-13*#REF!)</definedName>
    <definedName name="VTOTALBM">IF(#REF!=0,0,CHOOSE(MATCH(RegimeExecucao,{"Global","Unitário"},0),ROUND(ROUND(#REF!,15-13*#REF!)/100*#REF!,15-13*#REF!),ROUND(ROUND(#REF!,15-13*#REF!)*ROUND(#REF!,15-13*#REF!),15-13*#REF!)))</definedName>
    <definedName name="wrn.ACABINT.">{#N/A,#N/A,FALSE,"SS";#N/A,#N/A,FALSE,"TER1";#N/A,#N/A,FALSE,"TER2";#N/A,#N/A,FALSE,"TER3";#N/A,#N/A,FALSE,"TP1";#N/A,#N/A,FALSE,"TP2";#N/A,#N/A,FALSE,"TP3";#N/A,#N/A,FALSE,"DI1";#N/A,#N/A,FALSE,"DI2";#N/A,#N/A,FALSE,"DI3";#N/A,#N/A,FALSE,"DS1";#N/A,#N/A,FALSE,"DS2";#N/A,#N/A,FALSE,"CM"}</definedName>
    <definedName name="wrn.ACABINT._.TOT.">{#N/A,#N/A,FALSE,"SS 1";#N/A,#N/A,FALSE,"TER 1 (A)";#N/A,#N/A,FALSE,"SS 2";#N/A,#N/A,FALSE,"TER 1 (B)";#N/A,#N/A,FALSE,"TER 1 (C)";#N/A,#N/A,FALSE,"TER 1 (D)";#N/A,#N/A,FALSE,"TER 1 (E)";#N/A,#N/A,FALSE,"TER 2 "}</definedName>
    <definedName name="wrn.ACABINT._.TOT._1">{#N/A,#N/A,FALSE,"SS 1";#N/A,#N/A,FALSE,"TER 1 (A)";#N/A,#N/A,FALSE,"SS 2";#N/A,#N/A,FALSE,"TER 1 (B)";#N/A,#N/A,FALSE,"TER 1 (C)";#N/A,#N/A,FALSE,"TER 1 (D)";#N/A,#N/A,FALSE,"TER 1 (E)";#N/A,#N/A,FALSE,"TER 2 "}</definedName>
    <definedName name="wrn.ACABINT._1">{#N/A,#N/A,FALSE,"SS";#N/A,#N/A,FALSE,"TER1";#N/A,#N/A,FALSE,"TER2";#N/A,#N/A,FALSE,"TER3";#N/A,#N/A,FALSE,"TP1";#N/A,#N/A,FALSE,"TP2";#N/A,#N/A,FALSE,"TP3";#N/A,#N/A,FALSE,"DI1";#N/A,#N/A,FALSE,"DI2";#N/A,#N/A,FALSE,"DI3";#N/A,#N/A,FALSE,"DS1";#N/A,#N/A,FALSE,"DS2";#N/A,#N/A,FALSE,"CM"}</definedName>
    <definedName name="wrn.ESQ._.TOT.">{#N/A,#N/A,FALSE,"SS 1";#N/A,#N/A,FALSE,"SS 2";#N/A,#N/A,FALSE,"TER 1 (1)";#N/A,#N/A,FALSE,"TER 1 (2)";#N/A,#N/A,FALSE,"TER 2";#N/A,#N/A,FALSE,"TIPO";#N/A,#N/A,FALSE,"CM  BAR"}</definedName>
    <definedName name="wrn.ESQ._.TOT._1">{#N/A,#N/A,FALSE,"SS 1";#N/A,#N/A,FALSE,"SS 2";#N/A,#N/A,FALSE,"TER 1 (1)";#N/A,#N/A,FALSE,"TER 1 (2)";#N/A,#N/A,FALSE,"TER 2";#N/A,#N/A,FALSE,"TIPO";#N/A,#N/A,FALSE,"CM  BAR"}</definedName>
    <definedName name="wrn.FACHADA.">{#N/A,#N/A,TRUE,"TER  EXT";#N/A,#N/A,TRUE,"TER  EXT";#N/A,#N/A,TRUE,"LAT  ESQ";#N/A,#N/A,TRUE,"FRONTAL";#N/A,#N/A,TRUE,"POST";#N/A,#N/A,TRUE,"LAT  DIR"}</definedName>
    <definedName name="wrn.FACHADA._1">{#N/A,#N/A,TRUE,"TER  EXT";#N/A,#N/A,TRUE,"TER  EXT";#N/A,#N/A,TRUE,"LAT  ESQ";#N/A,#N/A,TRUE,"FRONTAL";#N/A,#N/A,TRUE,"POST";#N/A,#N/A,TRUE,"LAT  DIR"}</definedName>
    <definedName name="wrn.FERPILAR.">{#N/A,#N/A,FALSE,"PR  06";#N/A,#N/A,FALSE,"PR  07";#N/A,#N/A,FALSE,"PR 08";#N/A,#N/A,FALSE,"PR 09";#N/A,#N/A,FALSE,"PR 40";#N/A,#N/A,FALSE,"PR 41";#N/A,#N/A,FALSE,"PR 45";#N/A,#N/A,FALSE,"PR 46";#N/A,#N/A,FALSE,"PR 55"}</definedName>
    <definedName name="wrn.FERPILAR._1">{#N/A,#N/A,FALSE,"PR  06";#N/A,#N/A,FALSE,"PR  07";#N/A,#N/A,FALSE,"PR 08";#N/A,#N/A,FALSE,"PR 09";#N/A,#N/A,FALSE,"PR 40";#N/A,#N/A,FALSE,"PR 41";#N/A,#N/A,FALSE,"PR 45";#N/A,#N/A,FALSE,"PR 46";#N/A,#N/A,FALSE,"PR 55"}</definedName>
    <definedName name="wrn.LEVFER.">{#N/A,#N/A,FALSE,"LEVFER V2 P";#N/A,#N/A,FALSE,"LEVFER V2 P10%"}</definedName>
    <definedName name="wrn.LEVFER._1">{#N/A,#N/A,FALSE,"LEVFER V2 P";#N/A,#N/A,FALSE,"LEVFER V2 P10%"}</definedName>
    <definedName name="wrn.Orçamento.">{#N/A,#N/A,FALSE,"Planilha";#N/A,#N/A,FALSE,"Resumo";#N/A,#N/A,FALSE,"Fisico";#N/A,#N/A,FALSE,"Financeiro";#N/A,#N/A,FALSE,"Financeiro"}</definedName>
    <definedName name="wrn.PENDENCIAS.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SERV._.PAVTO.">{#N/A,#N/A,FALSE,"SS 1";#N/A,#N/A,FALSE,"SS 2";#N/A,#N/A,FALSE,"TER 1 (1)";#N/A,#N/A,FALSE,"TER 1 (2)";#N/A,#N/A,FALSE,"TER 2 ";#N/A,#N/A,FALSE,"TP  (1)";#N/A,#N/A,FALSE,"TP  (2)";#N/A,#N/A,FALSE,"CM BAR"}</definedName>
    <definedName name="wrn.SERV._.PAVTO._1">{#N/A,#N/A,FALSE,"SS 1";#N/A,#N/A,FALSE,"SS 2";#N/A,#N/A,FALSE,"TER 1 (1)";#N/A,#N/A,FALSE,"TER 1 (2)";#N/A,#N/A,FALSE,"TER 2 ";#N/A,#N/A,FALSE,"TP  (1)";#N/A,#N/A,FALSE,"TP  (2)";#N/A,#N/A,FALSE,"CM BAR"}</definedName>
    <definedName name="wrn.serv.xls.">{#N/A,#N/A,FALSE,"CM BAR";#N/A,#N/A,FALSE,"SUBSOLO";#N/A,#N/A,FALSE,"TERREO";#N/A,#N/A,FALSE,"TIPO";#N/A,#N/A,FALSE,"DUP  INF";#N/A,#N/A,FALSE,"DUP SUP"}</definedName>
    <definedName name="wrn.serv.xls._1">{#N/A,#N/A,FALSE,"CM BAR";#N/A,#N/A,FALSE,"SUBSOLO";#N/A,#N/A,FALSE,"TERREO";#N/A,#N/A,FALSE,"TIPO";#N/A,#N/A,FALSE,"DUP  INF";#N/A,#N/A,FALSE,"DUP SUP"}</definedName>
    <definedName name="wrn.SOCIEDAD.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wrn.Tipo.">{#N/A,#N/A,TRUE,"Serviços"}</definedName>
    <definedName name="yy">{#N/A,#N/A,TRUE,"Serviços"}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4" i="15" l="1"/>
  <c r="D8" i="15"/>
  <c r="D7" i="15"/>
  <c r="D6" i="15"/>
  <c r="F22" i="12" l="1"/>
  <c r="F16" i="12"/>
  <c r="F11" i="12"/>
  <c r="F26" i="12" s="1"/>
  <c r="C8" i="12"/>
  <c r="C7" i="12"/>
  <c r="C6" i="12"/>
  <c r="K77" i="11" l="1"/>
  <c r="J77" i="11" s="1"/>
  <c r="K76" i="11"/>
  <c r="J76" i="11" s="1"/>
  <c r="K74" i="11"/>
  <c r="J74" i="11" s="1"/>
  <c r="K72" i="11"/>
  <c r="J72" i="11" s="1"/>
  <c r="K71" i="11"/>
  <c r="J71" i="11" s="1"/>
  <c r="K70" i="11"/>
  <c r="J70" i="11" s="1"/>
  <c r="K68" i="11"/>
  <c r="J68" i="11" s="1"/>
  <c r="K67" i="11"/>
  <c r="J67" i="11" s="1"/>
  <c r="K66" i="11"/>
  <c r="J66" i="11" s="1"/>
  <c r="K64" i="11"/>
  <c r="J64" i="11" s="1"/>
  <c r="K63" i="11"/>
  <c r="J63" i="11" s="1"/>
  <c r="K62" i="11"/>
  <c r="J62" i="11" s="1"/>
  <c r="K61" i="11"/>
  <c r="K56" i="11"/>
  <c r="J56" i="11" s="1"/>
  <c r="K55" i="11"/>
  <c r="J55" i="11" s="1"/>
  <c r="K53" i="11"/>
  <c r="J53" i="11" s="1"/>
  <c r="K52" i="11"/>
  <c r="J52" i="11" s="1"/>
  <c r="K51" i="11"/>
  <c r="J51" i="11" s="1"/>
  <c r="K49" i="11"/>
  <c r="J49" i="11" s="1"/>
  <c r="K48" i="11"/>
  <c r="J48" i="11" s="1"/>
  <c r="K47" i="11"/>
  <c r="J47" i="11" s="1"/>
  <c r="K45" i="11"/>
  <c r="J45" i="11" s="1"/>
  <c r="K43" i="11"/>
  <c r="J43" i="11" s="1"/>
  <c r="K42" i="11"/>
  <c r="J42" i="11" s="1"/>
  <c r="K41" i="11"/>
  <c r="J41" i="11" s="1"/>
  <c r="K40" i="11"/>
  <c r="J40" i="11" s="1"/>
  <c r="K39" i="11"/>
  <c r="J39" i="11" s="1"/>
  <c r="K38" i="11"/>
  <c r="K33" i="11"/>
  <c r="J33" i="11" s="1"/>
  <c r="K32" i="11"/>
  <c r="J32" i="11" s="1"/>
  <c r="K28" i="11"/>
  <c r="J28" i="11" s="1"/>
  <c r="K27" i="11"/>
  <c r="J27" i="11" s="1"/>
  <c r="K26" i="11"/>
  <c r="J26" i="11" s="1"/>
  <c r="K21" i="11"/>
  <c r="J21" i="11" s="1"/>
  <c r="K19" i="11"/>
  <c r="J19" i="11" s="1"/>
  <c r="K18" i="11"/>
  <c r="J18" i="11" s="1"/>
  <c r="K16" i="11"/>
  <c r="K15" i="11"/>
  <c r="J15" i="11" s="1"/>
  <c r="K14" i="11"/>
  <c r="J14" i="11" s="1"/>
  <c r="K13" i="11"/>
  <c r="J13" i="11" s="1"/>
  <c r="K11" i="11"/>
  <c r="J11" i="11" s="1"/>
  <c r="K78" i="11" l="1"/>
  <c r="F20" i="15" s="1"/>
  <c r="K22" i="11"/>
  <c r="F12" i="15" s="1"/>
  <c r="K57" i="11"/>
  <c r="F18" i="15" s="1"/>
  <c r="J38" i="11"/>
  <c r="J16" i="11"/>
  <c r="J61" i="11"/>
  <c r="K29" i="11"/>
  <c r="F14" i="15" s="1"/>
  <c r="K34" i="11"/>
  <c r="F16" i="15" s="1"/>
  <c r="J17" i="15" l="1"/>
  <c r="G17" i="15"/>
  <c r="H17" i="15"/>
  <c r="Q17" i="15"/>
  <c r="R17" i="15"/>
  <c r="I17" i="15"/>
  <c r="K17" i="15"/>
  <c r="N17" i="15"/>
  <c r="M17" i="15"/>
  <c r="O17" i="15"/>
  <c r="P17" i="15"/>
  <c r="L17" i="15"/>
  <c r="P15" i="15"/>
  <c r="I15" i="15"/>
  <c r="O15" i="15"/>
  <c r="L15" i="15"/>
  <c r="N15" i="15"/>
  <c r="J15" i="15"/>
  <c r="H15" i="15"/>
  <c r="R15" i="15"/>
  <c r="K15" i="15"/>
  <c r="Q15" i="15"/>
  <c r="M15" i="15"/>
  <c r="G15" i="15"/>
  <c r="J19" i="15"/>
  <c r="I19" i="15"/>
  <c r="M19" i="15"/>
  <c r="P19" i="15"/>
  <c r="O19" i="15"/>
  <c r="L19" i="15"/>
  <c r="K19" i="15"/>
  <c r="N19" i="15"/>
  <c r="Q19" i="15"/>
  <c r="G19" i="15"/>
  <c r="R19" i="15"/>
  <c r="H19" i="15"/>
  <c r="R13" i="15"/>
  <c r="H13" i="15"/>
  <c r="G13" i="15"/>
  <c r="K13" i="15"/>
  <c r="Q13" i="15"/>
  <c r="L13" i="15"/>
  <c r="J13" i="15"/>
  <c r="F23" i="15"/>
  <c r="M13" i="15"/>
  <c r="O13" i="15"/>
  <c r="I13" i="15"/>
  <c r="I23" i="15" s="1"/>
  <c r="N13" i="15"/>
  <c r="P13" i="15"/>
  <c r="L21" i="15"/>
  <c r="M21" i="15"/>
  <c r="I21" i="15"/>
  <c r="Q21" i="15"/>
  <c r="P21" i="15"/>
  <c r="N21" i="15"/>
  <c r="R21" i="15"/>
  <c r="H21" i="15"/>
  <c r="J21" i="15"/>
  <c r="K21" i="15"/>
  <c r="O21" i="15"/>
  <c r="G21" i="15"/>
  <c r="K80" i="11"/>
  <c r="K84" i="11" s="1"/>
  <c r="S14" i="15" l="1"/>
  <c r="F24" i="15"/>
  <c r="F25" i="15" s="1"/>
  <c r="I24" i="15"/>
  <c r="I25" i="15" s="1"/>
  <c r="I27" i="15"/>
  <c r="O23" i="15"/>
  <c r="S16" i="15"/>
  <c r="Q23" i="15"/>
  <c r="K23" i="15"/>
  <c r="G23" i="15"/>
  <c r="S12" i="15"/>
  <c r="S18" i="15"/>
  <c r="M23" i="15"/>
  <c r="S20" i="15"/>
  <c r="K27" i="15" l="1"/>
  <c r="K24" i="15"/>
  <c r="K25" i="15"/>
  <c r="S22" i="15"/>
  <c r="Q27" i="15"/>
  <c r="Q24" i="15"/>
  <c r="Q25" i="15" s="1"/>
  <c r="O24" i="15"/>
  <c r="O25" i="15" s="1"/>
  <c r="O27" i="15"/>
  <c r="G24" i="15"/>
  <c r="G25" i="15" s="1"/>
  <c r="G26" i="15" s="1"/>
  <c r="I26" i="15" s="1"/>
  <c r="K26" i="15" s="1"/>
  <c r="G27" i="15"/>
  <c r="M24" i="15"/>
  <c r="M25" i="15" s="1"/>
  <c r="M27" i="15"/>
  <c r="M26" i="15" l="1"/>
  <c r="O26" i="15" s="1"/>
  <c r="Q26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Augusto Ferreira Ribeiro</author>
  </authors>
  <commentList>
    <comment ref="G33" authorId="0" shapeId="0" xr:uid="{EE04EBC8-E386-4C4D-91F8-65081621CA41}">
      <text>
        <r>
          <rPr>
            <b/>
            <sz val="9"/>
            <color indexed="81"/>
            <rFont val="Segoe UI"/>
            <charset val="1"/>
          </rPr>
          <t>Gabriel Augusto Ferreira Ribeiro:</t>
        </r>
        <r>
          <rPr>
            <sz val="9"/>
            <color indexed="81"/>
            <rFont val="Segoe UI"/>
            <charset val="1"/>
          </rPr>
          <t xml:space="preserve">
Movimentação até a cota de fundo: 79.958,70 + 
30 cm dos fundos das lagoas</t>
        </r>
      </text>
    </comment>
  </commentList>
</comments>
</file>

<file path=xl/sharedStrings.xml><?xml version="1.0" encoding="utf-8"?>
<sst xmlns="http://schemas.openxmlformats.org/spreadsheetml/2006/main" count="337" uniqueCount="198">
  <si>
    <t>Descrição:</t>
  </si>
  <si>
    <t>LAGOAS DE LIXIVIADOS</t>
  </si>
  <si>
    <t>Endereço:</t>
  </si>
  <si>
    <t>ASB - SLU - SAMAMBAIA/DF</t>
  </si>
  <si>
    <t>Observações:</t>
  </si>
  <si>
    <t>Código</t>
  </si>
  <si>
    <t>Fonte</t>
  </si>
  <si>
    <t>Descrição</t>
  </si>
  <si>
    <t>Un</t>
  </si>
  <si>
    <t>Quantidade</t>
  </si>
  <si>
    <t>SERVICOS PRELIMINARES</t>
  </si>
  <si>
    <t xml:space="preserve">  </t>
  </si>
  <si>
    <t>1.1</t>
  </si>
  <si>
    <t>Sinalização</t>
  </si>
  <si>
    <t>1.1.1</t>
  </si>
  <si>
    <t>SINAPI</t>
  </si>
  <si>
    <t>1.2</t>
  </si>
  <si>
    <t>Serviços preliminares</t>
  </si>
  <si>
    <t>1.2.1</t>
  </si>
  <si>
    <t>1.3</t>
  </si>
  <si>
    <t>Estrutura de apoio</t>
  </si>
  <si>
    <t>1.3.1</t>
  </si>
  <si>
    <t>SUBTOTAL - 1</t>
  </si>
  <si>
    <t>2.1</t>
  </si>
  <si>
    <t>2.1.1</t>
  </si>
  <si>
    <t>2.1.2</t>
  </si>
  <si>
    <t>2.1.3</t>
  </si>
  <si>
    <t>CP1 - SLU</t>
  </si>
  <si>
    <t>COMPOSIÇÃO</t>
  </si>
  <si>
    <t>Urbanização</t>
  </si>
  <si>
    <t>SUBTOTAL - 2</t>
  </si>
  <si>
    <t>ADMINISTRAÇÃO LOCAL</t>
  </si>
  <si>
    <t>4.1</t>
  </si>
  <si>
    <t>Custos unitários e salários com encargos complementares</t>
  </si>
  <si>
    <t>4.1.3</t>
  </si>
  <si>
    <t>4.1.4</t>
  </si>
  <si>
    <t>4.1.5</t>
  </si>
  <si>
    <t>SUBTOTAL - 4</t>
  </si>
  <si>
    <t>TOTAL SEM BDI</t>
  </si>
  <si>
    <t>BDI</t>
  </si>
  <si>
    <t>TOTAL COM BDI</t>
  </si>
  <si>
    <t>M2</t>
  </si>
  <si>
    <t>M</t>
  </si>
  <si>
    <t>UN</t>
  </si>
  <si>
    <t>ASSENTAMENTO DE TUBO DE CONCRETO PARA REDES COLETORAS DE ÁGUAS PLUVIAIS, DIÂMETRO DE 600 MM, JUNTA RÍGIDA, INSTALADO EM LOCAL COM BAIXO NÍVEL DE INTERFERÊNCIAS (NÃO INCLUI FORNECIMENTO). AF_12/2015</t>
  </si>
  <si>
    <t>M3</t>
  </si>
  <si>
    <t>CANALETA MEIA CANA PRÉ-MOLDADA DE CONCRETO (D = 60 CM) - FORNECIMENTO E INSTALAÇÃO. AF_08/2021</t>
  </si>
  <si>
    <t>POÇO DE INSPEÇÃO CIRCULAR PARA DRENAGEM, EM CONCRETO PRÉ-MOLDADO, DIÂMETRO INTERNO = 0,60 M, PROFUNDIDADE = 1,40 M, EXCLUINDO TAMPÃO. AF_12/2020_PA</t>
  </si>
  <si>
    <t>LASTRO COM MATERIAL GRANULAR (PEDRA BRITADA N.3), APLICADO EM PISOS OU LAJES SOBRE SOLO, ESPESSURA DE *10 CM*. AF_07/2019</t>
  </si>
  <si>
    <t>LASTRO COM MATERIAL GRANULAR (AREIA MÉDIA), APLICADO EM PISOS OU LAJES SOBRE SOLO, ESPESSURA DE *10 CM*. AF_07/2019</t>
  </si>
  <si>
    <t>TAMPA CIRCULAR PARA ESGOTO E DRENAGEM, EM CONCRETO PRÉ-MOLDADO, DIÂMETRO INTERNO = 0,60 M E ALTURA = 0,10 M. AF_12/2020</t>
  </si>
  <si>
    <t>EXECUÇÃO E COMPACTAÇÃO DE ATERRO COM SOLO PREDOMINANTEMENTE ARGILOSO - EXCLUSIVE SOLO, ESCAVAÇÃO, CARGA E TRANSPORTE. AF_11/2019</t>
  </si>
  <si>
    <t>REGULARIZAÇÃO E COMPACTAÇÃO DE SUBLEITO DE SOLO  PREDOMINANTEMENTE ARGILOSO. AF_11/2019</t>
  </si>
  <si>
    <t>M3XKM</t>
  </si>
  <si>
    <t>TRANSPORTE COM CAMINHÃO BASCULANTE DE 14 M³, EM VIA URBANA PAVIMENTADA, DMT ATÉ 30 KM (UNIDADE: M3XKM). AF_07/2020</t>
  </si>
  <si>
    <t>PLANTIO DE GRAMA BATATAIS EM PLACAS. AF_05/2018</t>
  </si>
  <si>
    <t>LIMPEZA MECANIZADA DE CAMADA VEGETAL, VEGETAÇÃO E PEQUENAS ÁRVORES (DIÂMETRO DE TRONCO MENOR QUE 0,20 M), COM TRATOR DE ESTEIRAS.AF_05/2018</t>
  </si>
  <si>
    <t>ENGENHEIRO CIVIL DE OBRA PLENO COM ENCARGOS COMPLEMENTARES</t>
  </si>
  <si>
    <t>MES</t>
  </si>
  <si>
    <t xml:space="preserve">M     </t>
  </si>
  <si>
    <t xml:space="preserve">MES   </t>
  </si>
  <si>
    <t xml:space="preserve">M2    </t>
  </si>
  <si>
    <t xml:space="preserve">LOCACAO DE CONTAINER 2,30 X 4,30 M, ALT. 2,50 M, PARA SANITARIO, COM 3 BACIAS, 4 CHUVEIROS, 1 LAVATORIO E 1 MICTORIO (NAO INCLUI MOBILIZACAO/DESMOBILIZACAO)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</si>
  <si>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LOCACAO DE CONTAINER 2,30 X 6,00 M, ALT. 2,50 M, PARA ESCRITORIO, SEM DIVISORIAS INTERNAS E SEM SANITARIO (NAO INCLUI MOBILIZACAO/DESMOBILIZACAO)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</si>
  <si>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MESTRE DE OBRAS (MENSALISTA)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</si>
  <si>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PLACA DE OBRA (PARA CONSTRUCAO CIVIL) EM CHAPA GALVANIZADA *N. 22*, ADESIVADA, DE *2,4 X 1,2* M (SEM POSTES PARA FIXACAO)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</si>
  <si>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TOPOGRAFO (MENSALISTA)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</si>
  <si>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TUBO DE CONCRETO ARMADO PARA AGUAS PLUVIAIS, CLASSE PA-1, COM ENCAIXE PONTA E BOLSA, DIAMETRO NOMINAL DE = 600 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</si>
  <si>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m²</t>
  </si>
  <si>
    <t>ESCAVAÇÃO VERTICAL PARA  EDIFICAÇÃO, COM CARGA, DESCARGA E TRANSPORTE DE SOLO DE 1ª CATEGORIA, COM ESCAVADEIRA HIDRÁULICA (CAÇAMBA: 0,8 M³ / 111 HP), FROTA DE 3 CAMINHÕES BASCULANTES DE 14 M³, DMT ATÉ 1 KM E VELOCIDADE MÉDIA 14 KM/H. AF_05/2020</t>
  </si>
  <si>
    <t>EXECUÇÃO DE PASSEIO (CALÇADA) OU PISO DE CONCRETO COM CONCRETO MOLDADO IN LOCO, USINADO C20, ACABAMENTO CONVENCIONAL, NÃO ARMADO. AF_08/2022</t>
  </si>
  <si>
    <t>LAGOAS TIPO 2</t>
  </si>
  <si>
    <t>LAGOAS TIPO 3</t>
  </si>
  <si>
    <t>CP2 - SLU</t>
  </si>
  <si>
    <t>Poço de inspeção</t>
  </si>
  <si>
    <t>Impermeabilização e drenagem de gás</t>
  </si>
  <si>
    <t>Drenagem Pluvial</t>
  </si>
  <si>
    <t>3.1.1</t>
  </si>
  <si>
    <t>3.1.2</t>
  </si>
  <si>
    <t>4.1.6</t>
  </si>
  <si>
    <t>4.2</t>
  </si>
  <si>
    <t>4.2.1</t>
  </si>
  <si>
    <t>4.2.3</t>
  </si>
  <si>
    <t>4.3</t>
  </si>
  <si>
    <t>4.3.1</t>
  </si>
  <si>
    <t>4.3.2</t>
  </si>
  <si>
    <t>4.3.3</t>
  </si>
  <si>
    <t>4.4</t>
  </si>
  <si>
    <t>4.5</t>
  </si>
  <si>
    <t>4.5.1</t>
  </si>
  <si>
    <t>4.5.2</t>
  </si>
  <si>
    <t>CARGA E DESCARGA DE SOLOS COM PÁ CARREGADEIRA (CAÇAMBA DE 1,7 A 2,8 M³ / 128 HP ) E  (UNIDADE: M3). AF_07/2020</t>
  </si>
  <si>
    <t>M³</t>
  </si>
  <si>
    <t>Movimentação de Terra (todas lagoas)</t>
  </si>
  <si>
    <t>Infra</t>
  </si>
  <si>
    <t>5.1</t>
  </si>
  <si>
    <t>5.1.3</t>
  </si>
  <si>
    <t>5.1.4</t>
  </si>
  <si>
    <t>5.2</t>
  </si>
  <si>
    <t>5.2.1</t>
  </si>
  <si>
    <t>5.2.2</t>
  </si>
  <si>
    <t>5.3</t>
  </si>
  <si>
    <t>5.3.1</t>
  </si>
  <si>
    <t>5.3.2</t>
  </si>
  <si>
    <t>5.3.3</t>
  </si>
  <si>
    <t>5.4</t>
  </si>
  <si>
    <t>5.5</t>
  </si>
  <si>
    <t>SUBTOTAL - 3</t>
  </si>
  <si>
    <t>SUBTOTAL - 5</t>
  </si>
  <si>
    <t>CP4 - SLU</t>
  </si>
  <si>
    <t>TUBULAÇÃO DE VENTILAÇÃO DE GASES EM PEAD 110 MM COM CURVA NO TOPO</t>
  </si>
  <si>
    <t>5.4.1</t>
  </si>
  <si>
    <t>MOBILIZAÇÃO E DESMOBILIZAÇÃO- EQUIPAMENTOS DE GRANDE PORTE</t>
  </si>
  <si>
    <t>Extensão de 1,5 m para poço de visita</t>
  </si>
  <si>
    <t>CP5 - SLU</t>
  </si>
  <si>
    <t>4.4.1</t>
  </si>
  <si>
    <t>4.4.2</t>
  </si>
  <si>
    <t>4.4.3</t>
  </si>
  <si>
    <t>1.3.2</t>
  </si>
  <si>
    <t xml:space="preserve"> Instalação de GEOCOMPOSTO DRENANTE com fornecimento</t>
  </si>
  <si>
    <t xml:space="preserve"> Execução de pavimento em concreto simples com 8 cm de espessura fck 40</t>
  </si>
  <si>
    <t>1.4</t>
  </si>
  <si>
    <t>1.4.1</t>
  </si>
  <si>
    <t>Impermeabilização</t>
  </si>
  <si>
    <t>Infra e drenagem de gás</t>
  </si>
  <si>
    <t>1.2.2</t>
  </si>
  <si>
    <t>1.2.3</t>
  </si>
  <si>
    <t>4.1.2</t>
  </si>
  <si>
    <t>4.1.7</t>
  </si>
  <si>
    <t>5.1.1</t>
  </si>
  <si>
    <t>5.1.2</t>
  </si>
  <si>
    <t>5.5.1</t>
  </si>
  <si>
    <t>5.5.2</t>
  </si>
  <si>
    <t>CPU 06 - SLU</t>
  </si>
  <si>
    <t>CPU1 - SLU</t>
  </si>
  <si>
    <t>CPU 5 - SLU</t>
  </si>
  <si>
    <t>CPU 02 - SLU</t>
  </si>
  <si>
    <t>CPU 04 - SLU</t>
  </si>
  <si>
    <t>CPU 03 - SLU</t>
  </si>
  <si>
    <t>SONDAGENS TERRESTRES A PERCUSSAO / ROTATIVO - ENSAIO DE SPT</t>
  </si>
  <si>
    <t>Painel de preços</t>
  </si>
  <si>
    <t xml:space="preserve"> Impermeabilização de reservatório com MANTA TERMOPLASTICA, PEAD, GEOMEMBRANA TEXTURIZADA, E = 2,00 MM (NBR 15352) </t>
  </si>
  <si>
    <t>CP7-SLU</t>
  </si>
  <si>
    <t>1.2.4</t>
  </si>
  <si>
    <t>Preço estiamdo Item</t>
  </si>
  <si>
    <t>Preço estimado Total</t>
  </si>
  <si>
    <t>Preço Ofertado Item</t>
  </si>
  <si>
    <t>Preço Ofertado Total</t>
  </si>
  <si>
    <t>Desconto Ofertado:</t>
  </si>
  <si>
    <t>TOTAL ESTIMADO SEM BDI</t>
  </si>
  <si>
    <t xml:space="preserve">BDI ESTIMADO </t>
  </si>
  <si>
    <t>TOTAL ESTIMADO COM BDI</t>
  </si>
  <si>
    <t>SLU - SERVIÇO DE LIMPEZA URBANA DO DISTRITO FEDERAL</t>
  </si>
  <si>
    <t>DIRETORIA TÉCNICA</t>
  </si>
  <si>
    <t>PLANILHA ORÇAMENTÁRIA</t>
  </si>
  <si>
    <t>ANEXO - B1</t>
  </si>
  <si>
    <t>Últ. atualização:</t>
  </si>
  <si>
    <t>Planilha de Composição de BDI - 1 - Obras e Serviços</t>
  </si>
  <si>
    <t>I=(1+2+3)</t>
  </si>
  <si>
    <t>DESPESAS LEGAIS</t>
  </si>
  <si>
    <t>ISS</t>
  </si>
  <si>
    <t>PIS</t>
  </si>
  <si>
    <t>COFINS</t>
  </si>
  <si>
    <t>DESPESAS INDIRETAS ADMINISTRAÇÃO CENTRAL</t>
  </si>
  <si>
    <t>AC</t>
  </si>
  <si>
    <t>ADMINISTRAÇÃO CENTRAL</t>
  </si>
  <si>
    <t>S+G</t>
  </si>
  <si>
    <t>SEGUROS+GARANTIAS</t>
  </si>
  <si>
    <t>R</t>
  </si>
  <si>
    <t>RISCOS</t>
  </si>
  <si>
    <t>DF</t>
  </si>
  <si>
    <t>DESPESAS FINANCEIRAS</t>
  </si>
  <si>
    <t>LUCRO DA EMPRESA</t>
  </si>
  <si>
    <t>L</t>
  </si>
  <si>
    <t>LUCRO</t>
  </si>
  <si>
    <t>Formula</t>
  </si>
  <si>
    <t>ANEXO - C</t>
  </si>
  <si>
    <t>ITEM</t>
  </si>
  <si>
    <t>DISCRIMINAÇÃO DOS SERVIÇOS</t>
  </si>
  <si>
    <t>TOTAL (R$)</t>
  </si>
  <si>
    <t>MÊS</t>
  </si>
  <si>
    <t>TOTAL DO ITEM</t>
  </si>
  <si>
    <t>1º</t>
  </si>
  <si>
    <t>2º</t>
  </si>
  <si>
    <t>3º</t>
  </si>
  <si>
    <t>4º</t>
  </si>
  <si>
    <t>5º</t>
  </si>
  <si>
    <t>6º</t>
  </si>
  <si>
    <t>1ª QUINZENA</t>
  </si>
  <si>
    <t>2ª QUINZENA</t>
  </si>
  <si>
    <t>01.00.000</t>
  </si>
  <si>
    <t>02.00.000</t>
  </si>
  <si>
    <t>03.00.000</t>
  </si>
  <si>
    <t>04.00.000</t>
  </si>
  <si>
    <t>05.00.000</t>
  </si>
  <si>
    <t>SUBTOTAL</t>
  </si>
  <si>
    <t>TOTAL GERAL</t>
  </si>
  <si>
    <t>TOTAL ACUMULADO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</si>
</sst>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_(&quot;R$ &quot;* #,##0.00_);_(&quot;R$ &quot;* \(#,##0.00\);_(&quot;R$ &quot;* \-??_);_(@_)"/>
    <numFmt numFmtId="166" formatCode="_-&quot;R$ &quot;* #,##0.00_-;&quot;-R$ &quot;* #,##0.00_-;_-&quot;R$ &quot;* \-??_-;_-@_-"/>
    <numFmt numFmtId="167" formatCode="\$#,##0\ ;&quot;($&quot;#,##0\)"/>
    <numFmt numFmtId="168" formatCode="_-* #,##0.00_-;\-* #,##0.00_-;_-* \-??_-;_-@_-"/>
    <numFmt numFmtId="169" formatCode="_-* #,##0.00\ [$€]_-;\-* #,##0.00\ [$€]_-;_-* \-??\ [$€]_-;_-@_-"/>
    <numFmt numFmtId="170" formatCode="&quot;R$&quot;#,##0.00"/>
    <numFmt numFmtId="171" formatCode="#,##0.00_);[Red]\(#,##0.00\)"/>
    <numFmt numFmtId="172" formatCode="0.00000%"/>
    <numFmt numFmtId="173" formatCode="0.000%"/>
    <numFmt numFmtId="174" formatCode="0.0000%"/>
    <numFmt numFmtId="175" formatCode="d/m/yyyy\ hh:mm"/>
    <numFmt numFmtId="176" formatCode="\ #,##0.00\ ;&quot; (&quot;#,##0.00\);&quot; -&quot;00\ ;\ @\ "/>
  </numFmts>
  <fonts count="36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8"/>
      <color rgb="FF9999FF"/>
      <name val="Arial"/>
      <family val="2"/>
      <charset val="1"/>
    </font>
    <font>
      <sz val="8"/>
      <color rgb="FF9999FF"/>
      <name val="Arial"/>
      <family val="2"/>
      <charset val="1"/>
    </font>
    <font>
      <sz val="12"/>
      <color rgb="FF9999FF"/>
      <name val="Arial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18"/>
      <color rgb="FF44546A"/>
      <name val="Calibri Light"/>
      <family val="2"/>
      <charset val="1"/>
    </font>
    <font>
      <sz val="11"/>
      <color rgb="FF000000"/>
      <name val="Calibri"/>
      <family val="2"/>
    </font>
    <font>
      <b/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9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b/>
      <sz val="18"/>
      <name val="Calibri"/>
      <family val="2"/>
    </font>
    <font>
      <b/>
      <sz val="48"/>
      <name val="Calibri"/>
      <family val="2"/>
    </font>
    <font>
      <b/>
      <sz val="48"/>
      <color rgb="FF000000"/>
      <name val="Calibri"/>
      <family val="2"/>
    </font>
    <font>
      <b/>
      <sz val="14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6"/>
      <color rgb="FFFFFFFF"/>
      <name val="Calibri"/>
      <family val="2"/>
      <charset val="1"/>
    </font>
    <font>
      <b/>
      <sz val="14"/>
      <color rgb="FF000000"/>
      <name val="Arial"/>
      <family val="2"/>
      <charset val="1"/>
    </font>
    <font>
      <sz val="14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0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sz val="10"/>
      <color rgb="FF9999FF"/>
      <name val="Arial"/>
      <family val="2"/>
      <charset val="1"/>
    </font>
    <font>
      <sz val="8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BFBFBF"/>
        <bgColor rgb="FFA9D18E"/>
      </patternFill>
    </fill>
    <fill>
      <patternFill patternType="solid">
        <fgColor rgb="FFD9D9D9"/>
        <bgColor rgb="FFC5E0B4"/>
      </patternFill>
    </fill>
    <fill>
      <patternFill patternType="solid">
        <fgColor rgb="FFA9D18E"/>
        <bgColor rgb="FFC5E0B4"/>
      </patternFill>
    </fill>
    <fill>
      <patternFill patternType="solid">
        <fgColor rgb="FFFFFF00"/>
        <bgColor indexed="64"/>
      </patternFill>
    </fill>
    <fill>
      <patternFill patternType="solid">
        <fgColor rgb="FF000000"/>
        <bgColor rgb="FF003300"/>
      </patternFill>
    </fill>
    <fill>
      <patternFill patternType="solid">
        <fgColor theme="0"/>
        <bgColor indexed="64"/>
      </patternFill>
    </fill>
    <fill>
      <patternFill patternType="solid">
        <fgColor rgb="FF99FF99"/>
        <bgColor rgb="FFC5E0B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</borders>
  <cellStyleXfs count="79">
    <xf numFmtId="0" fontId="0" fillId="0" borderId="0"/>
    <xf numFmtId="168" fontId="11" fillId="0" borderId="0" applyBorder="0" applyProtection="0"/>
    <xf numFmtId="166" fontId="11" fillId="0" borderId="0" applyBorder="0" applyProtection="0"/>
    <xf numFmtId="9" fontId="11" fillId="0" borderId="0" applyBorder="0" applyProtection="0"/>
    <xf numFmtId="0" fontId="2" fillId="0" borderId="0" applyBorder="0" applyProtection="0"/>
    <xf numFmtId="0" fontId="3" fillId="0" borderId="0" applyBorder="0" applyProtection="0"/>
    <xf numFmtId="164" fontId="11" fillId="0" borderId="0" applyBorder="0" applyProtection="0"/>
    <xf numFmtId="0" fontId="11" fillId="0" borderId="0" applyBorder="0" applyProtection="0"/>
    <xf numFmtId="2" fontId="11" fillId="0" borderId="0" applyBorder="0" applyProtection="0"/>
    <xf numFmtId="0" fontId="11" fillId="0" borderId="0" applyBorder="0" applyProtection="0"/>
    <xf numFmtId="165" fontId="11" fillId="0" borderId="0" applyBorder="0" applyProtection="0"/>
    <xf numFmtId="166" fontId="11" fillId="0" borderId="0" applyBorder="0" applyProtection="0"/>
    <xf numFmtId="167" fontId="11" fillId="0" borderId="0" applyBorder="0" applyProtection="0"/>
    <xf numFmtId="4" fontId="4" fillId="0" borderId="0">
      <alignment vertical="center" wrapText="1"/>
      <protection locked="0"/>
    </xf>
    <xf numFmtId="0" fontId="5" fillId="0" borderId="0"/>
    <xf numFmtId="0" fontId="5" fillId="0" borderId="0"/>
    <xf numFmtId="0" fontId="11" fillId="0" borderId="0"/>
    <xf numFmtId="0" fontId="11" fillId="0" borderId="0"/>
    <xf numFmtId="4" fontId="4" fillId="0" borderId="0">
      <alignment vertical="center" wrapText="1"/>
      <protection locked="0"/>
    </xf>
    <xf numFmtId="0" fontId="11" fillId="0" borderId="0"/>
    <xf numFmtId="0" fontId="11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5" fillId="0" borderId="0"/>
    <xf numFmtId="0" fontId="11" fillId="0" borderId="0"/>
    <xf numFmtId="0" fontId="6" fillId="0" borderId="0"/>
    <xf numFmtId="0" fontId="11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4" fontId="4" fillId="0" borderId="0">
      <alignment vertical="center" wrapText="1"/>
      <protection locked="0"/>
    </xf>
    <xf numFmtId="0" fontId="11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11" fillId="0" borderId="0"/>
    <xf numFmtId="4" fontId="4" fillId="0" borderId="0">
      <alignment vertical="center" wrapText="1"/>
      <protection locked="0"/>
    </xf>
    <xf numFmtId="9" fontId="11" fillId="0" borderId="0" applyBorder="0" applyProtection="0"/>
    <xf numFmtId="9" fontId="5" fillId="0" borderId="0" applyBorder="0" applyProtection="0"/>
    <xf numFmtId="9" fontId="11" fillId="0" borderId="0" applyBorder="0" applyProtection="0"/>
    <xf numFmtId="9" fontId="11" fillId="0" borderId="0" applyBorder="0" applyProtection="0"/>
    <xf numFmtId="9" fontId="11" fillId="0" borderId="0" applyBorder="0" applyProtection="0"/>
    <xf numFmtId="9" fontId="11" fillId="0" borderId="0" applyBorder="0" applyProtection="0"/>
    <xf numFmtId="10" fontId="11" fillId="0" borderId="0" applyBorder="0" applyProtection="0"/>
    <xf numFmtId="9" fontId="11" fillId="0" borderId="0" applyBorder="0" applyProtection="0"/>
    <xf numFmtId="164" fontId="11" fillId="0" borderId="0" applyBorder="0" applyProtection="0"/>
    <xf numFmtId="164" fontId="11" fillId="0" borderId="0" applyBorder="0" applyProtection="0"/>
    <xf numFmtId="168" fontId="11" fillId="0" borderId="0" applyBorder="0" applyProtection="0"/>
    <xf numFmtId="168" fontId="11" fillId="0" borderId="0" applyBorder="0" applyProtection="0"/>
    <xf numFmtId="164" fontId="11" fillId="0" borderId="0" applyBorder="0" applyProtection="0"/>
    <xf numFmtId="0" fontId="11" fillId="0" borderId="0" applyBorder="0" applyProtection="0"/>
    <xf numFmtId="164" fontId="11" fillId="0" borderId="0" applyBorder="0" applyProtection="0"/>
    <xf numFmtId="164" fontId="11" fillId="0" borderId="0" applyBorder="0" applyProtection="0"/>
    <xf numFmtId="168" fontId="11" fillId="0" borderId="0" applyBorder="0" applyProtection="0"/>
    <xf numFmtId="164" fontId="11" fillId="0" borderId="0" applyBorder="0" applyProtection="0"/>
    <xf numFmtId="169" fontId="11" fillId="0" borderId="0" applyBorder="0" applyProtection="0"/>
    <xf numFmtId="168" fontId="11" fillId="0" borderId="0" applyBorder="0" applyProtection="0"/>
    <xf numFmtId="0" fontId="11" fillId="0" borderId="0" applyBorder="0" applyProtection="0"/>
    <xf numFmtId="164" fontId="11" fillId="0" borderId="0" applyBorder="0" applyProtection="0"/>
    <xf numFmtId="164" fontId="11" fillId="0" borderId="0" applyBorder="0" applyProtection="0"/>
    <xf numFmtId="0" fontId="7" fillId="0" borderId="1" applyProtection="0"/>
    <xf numFmtId="0" fontId="8" fillId="0" borderId="0" applyBorder="0" applyProtection="0"/>
    <xf numFmtId="164" fontId="11" fillId="0" borderId="0" applyBorder="0" applyProtection="0"/>
    <xf numFmtId="168" fontId="11" fillId="0" borderId="0" applyBorder="0" applyProtection="0"/>
    <xf numFmtId="164" fontId="11" fillId="0" borderId="0" applyBorder="0" applyProtection="0"/>
    <xf numFmtId="164" fontId="11" fillId="0" borderId="0" applyBorder="0" applyProtection="0"/>
    <xf numFmtId="168" fontId="11" fillId="0" borderId="0" applyBorder="0" applyProtection="0"/>
    <xf numFmtId="3" fontId="11" fillId="0" borderId="0" applyBorder="0" applyProtection="0"/>
    <xf numFmtId="0" fontId="1" fillId="0" borderId="0"/>
    <xf numFmtId="44" fontId="1" fillId="0" borderId="0" applyFont="0" applyFill="0" applyBorder="0" applyAlignment="0" applyProtection="0"/>
    <xf numFmtId="0" fontId="6" fillId="0" borderId="0" applyBorder="0" applyProtection="0"/>
  </cellStyleXfs>
  <cellXfs count="279">
    <xf numFmtId="0" fontId="0" fillId="0" borderId="0" xfId="0"/>
    <xf numFmtId="170" fontId="10" fillId="0" borderId="21" xfId="72" applyNumberFormat="1" applyFont="1" applyBorder="1" applyAlignment="1" applyProtection="1">
      <alignment horizontal="center" vertical="center"/>
    </xf>
    <xf numFmtId="172" fontId="10" fillId="0" borderId="21" xfId="1" applyNumberFormat="1" applyFont="1" applyBorder="1" applyAlignment="1" applyProtection="1">
      <alignment horizontal="center" vertical="center"/>
    </xf>
    <xf numFmtId="166" fontId="16" fillId="0" borderId="0" xfId="2" applyFont="1" applyBorder="1" applyAlignment="1" applyProtection="1">
      <alignment vertical="center"/>
    </xf>
    <xf numFmtId="166" fontId="17" fillId="0" borderId="7" xfId="2" applyFont="1" applyBorder="1" applyAlignment="1" applyProtection="1">
      <alignment horizontal="center" vertical="center"/>
    </xf>
    <xf numFmtId="166" fontId="16" fillId="0" borderId="10" xfId="2" applyFont="1" applyBorder="1" applyProtection="1"/>
    <xf numFmtId="166" fontId="17" fillId="5" borderId="10" xfId="2" applyFont="1" applyFill="1" applyBorder="1" applyAlignment="1" applyProtection="1">
      <alignment horizontal="right" vertical="center" wrapText="1"/>
    </xf>
    <xf numFmtId="166" fontId="17" fillId="0" borderId="0" xfId="2" applyFont="1" applyBorder="1" applyAlignment="1" applyProtection="1">
      <alignment horizontal="center" vertical="center"/>
    </xf>
    <xf numFmtId="170" fontId="16" fillId="3" borderId="17" xfId="2" applyNumberFormat="1" applyFont="1" applyFill="1" applyBorder="1" applyAlignment="1" applyProtection="1">
      <alignment horizontal="center" vertical="center" wrapText="1"/>
    </xf>
    <xf numFmtId="170" fontId="16" fillId="4" borderId="17" xfId="2" applyNumberFormat="1" applyFont="1" applyFill="1" applyBorder="1" applyAlignment="1" applyProtection="1">
      <alignment horizontal="center" vertical="center" wrapText="1"/>
    </xf>
    <xf numFmtId="166" fontId="16" fillId="4" borderId="10" xfId="2" applyFont="1" applyFill="1" applyBorder="1" applyAlignment="1" applyProtection="1">
      <alignment vertical="center"/>
    </xf>
    <xf numFmtId="170" fontId="16" fillId="3" borderId="19" xfId="2" applyNumberFormat="1" applyFont="1" applyFill="1" applyBorder="1" applyAlignment="1" applyProtection="1">
      <alignment horizontal="center" vertical="center" wrapText="1"/>
    </xf>
    <xf numFmtId="170" fontId="18" fillId="0" borderId="21" xfId="72" applyNumberFormat="1" applyFont="1" applyBorder="1" applyAlignment="1" applyProtection="1">
      <alignment horizontal="center" vertical="center"/>
    </xf>
    <xf numFmtId="172" fontId="18" fillId="0" borderId="21" xfId="1" applyNumberFormat="1" applyFont="1" applyBorder="1" applyAlignment="1" applyProtection="1">
      <alignment horizontal="center" vertical="center"/>
    </xf>
    <xf numFmtId="166" fontId="21" fillId="0" borderId="10" xfId="2" applyFont="1" applyBorder="1" applyProtection="1"/>
    <xf numFmtId="166" fontId="20" fillId="5" borderId="10" xfId="2" applyFont="1" applyFill="1" applyBorder="1" applyAlignment="1" applyProtection="1">
      <alignment horizontal="right" vertical="center" wrapText="1"/>
    </xf>
    <xf numFmtId="170" fontId="21" fillId="3" borderId="17" xfId="2" applyNumberFormat="1" applyFont="1" applyFill="1" applyBorder="1" applyAlignment="1" applyProtection="1">
      <alignment horizontal="center" vertical="center" wrapText="1"/>
    </xf>
    <xf numFmtId="170" fontId="21" fillId="3" borderId="10" xfId="2" applyNumberFormat="1" applyFont="1" applyFill="1" applyBorder="1" applyAlignment="1" applyProtection="1">
      <alignment horizontal="center" vertical="center" wrapText="1"/>
    </xf>
    <xf numFmtId="170" fontId="21" fillId="4" borderId="17" xfId="2" applyNumberFormat="1" applyFont="1" applyFill="1" applyBorder="1" applyAlignment="1" applyProtection="1">
      <alignment horizontal="center" vertical="center" wrapText="1"/>
    </xf>
    <xf numFmtId="170" fontId="21" fillId="4" borderId="10" xfId="2" applyNumberFormat="1" applyFont="1" applyFill="1" applyBorder="1" applyAlignment="1" applyProtection="1">
      <alignment horizontal="center" vertical="center" wrapText="1"/>
    </xf>
    <xf numFmtId="170" fontId="21" fillId="3" borderId="19" xfId="2" applyNumberFormat="1" applyFont="1" applyFill="1" applyBorder="1" applyAlignment="1" applyProtection="1">
      <alignment horizontal="center" vertical="center" wrapText="1"/>
    </xf>
    <xf numFmtId="166" fontId="20" fillId="0" borderId="12" xfId="2" applyFont="1" applyBorder="1" applyAlignment="1" applyProtection="1">
      <alignment horizontal="center" vertical="center"/>
    </xf>
    <xf numFmtId="0" fontId="0" fillId="0" borderId="3" xfId="0" applyBorder="1"/>
    <xf numFmtId="0" fontId="7" fillId="2" borderId="6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7" fillId="3" borderId="8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right" vertical="center" wrapText="1"/>
    </xf>
    <xf numFmtId="0" fontId="17" fillId="3" borderId="10" xfId="0" applyFont="1" applyFill="1" applyBorder="1" applyAlignment="1">
      <alignment horizontal="right" vertical="center" wrapText="1"/>
    </xf>
    <xf numFmtId="0" fontId="16" fillId="3" borderId="17" xfId="0" applyFont="1" applyFill="1" applyBorder="1" applyAlignment="1">
      <alignment horizontal="right" vertical="center" wrapText="1"/>
    </xf>
    <xf numFmtId="0" fontId="21" fillId="3" borderId="17" xfId="0" applyFont="1" applyFill="1" applyBorder="1" applyAlignment="1">
      <alignment horizontal="right" vertical="center" wrapText="1"/>
    </xf>
    <xf numFmtId="0" fontId="21" fillId="3" borderId="10" xfId="0" applyFont="1" applyFill="1" applyBorder="1" applyAlignment="1">
      <alignment horizontal="right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right" vertical="center" wrapText="1"/>
    </xf>
    <xf numFmtId="0" fontId="17" fillId="4" borderId="10" xfId="0" applyFont="1" applyFill="1" applyBorder="1" applyAlignment="1">
      <alignment horizontal="right" vertical="center" wrapText="1"/>
    </xf>
    <xf numFmtId="0" fontId="16" fillId="4" borderId="17" xfId="0" applyFont="1" applyFill="1" applyBorder="1" applyAlignment="1">
      <alignment horizontal="right" vertical="center" wrapText="1"/>
    </xf>
    <xf numFmtId="0" fontId="21" fillId="4" borderId="17" xfId="0" applyFont="1" applyFill="1" applyBorder="1" applyAlignment="1">
      <alignment horizontal="right" vertical="center" wrapText="1"/>
    </xf>
    <xf numFmtId="0" fontId="21" fillId="4" borderId="10" xfId="0" applyFont="1" applyFill="1" applyBorder="1" applyAlignment="1">
      <alignment horizontal="right" vertical="center" wrapText="1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2" fontId="0" fillId="0" borderId="10" xfId="0" applyNumberFormat="1" applyBorder="1" applyAlignment="1">
      <alignment horizontal="center" vertical="center" wrapText="1"/>
    </xf>
    <xf numFmtId="2" fontId="7" fillId="4" borderId="10" xfId="0" applyNumberFormat="1" applyFont="1" applyFill="1" applyBorder="1" applyAlignment="1">
      <alignment horizontal="center" vertical="center" wrapText="1"/>
    </xf>
    <xf numFmtId="170" fontId="17" fillId="4" borderId="10" xfId="0" applyNumberFormat="1" applyFont="1" applyFill="1" applyBorder="1" applyAlignment="1">
      <alignment horizontal="center" vertical="center" wrapText="1"/>
    </xf>
    <xf numFmtId="170" fontId="16" fillId="4" borderId="17" xfId="0" applyNumberFormat="1" applyFont="1" applyFill="1" applyBorder="1" applyAlignment="1">
      <alignment horizontal="center" vertical="center" wrapText="1"/>
    </xf>
    <xf numFmtId="170" fontId="21" fillId="4" borderId="17" xfId="0" applyNumberFormat="1" applyFont="1" applyFill="1" applyBorder="1" applyAlignment="1">
      <alignment horizontal="center" vertical="center" wrapText="1"/>
    </xf>
    <xf numFmtId="170" fontId="21" fillId="4" borderId="10" xfId="0" applyNumberFormat="1" applyFont="1" applyFill="1" applyBorder="1" applyAlignment="1">
      <alignment horizontal="center" vertical="center" wrapText="1"/>
    </xf>
    <xf numFmtId="168" fontId="11" fillId="0" borderId="10" xfId="1" applyBorder="1" applyProtection="1"/>
    <xf numFmtId="166" fontId="16" fillId="0" borderId="17" xfId="2" applyFont="1" applyBorder="1" applyProtection="1"/>
    <xf numFmtId="0" fontId="15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wrapText="1"/>
    </xf>
    <xf numFmtId="0" fontId="7" fillId="4" borderId="8" xfId="0" applyFont="1" applyFill="1" applyBorder="1" applyAlignment="1">
      <alignment horizontal="left"/>
    </xf>
    <xf numFmtId="0" fontId="7" fillId="4" borderId="9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left" wrapText="1"/>
    </xf>
    <xf numFmtId="0" fontId="0" fillId="4" borderId="10" xfId="0" applyFill="1" applyBorder="1" applyAlignment="1">
      <alignment horizontal="center" vertical="center"/>
    </xf>
    <xf numFmtId="2" fontId="0" fillId="4" borderId="10" xfId="0" applyNumberFormat="1" applyFill="1" applyBorder="1" applyAlignment="1">
      <alignment vertical="center"/>
    </xf>
    <xf numFmtId="166" fontId="16" fillId="4" borderId="10" xfId="0" applyNumberFormat="1" applyFont="1" applyFill="1" applyBorder="1" applyAlignment="1">
      <alignment vertical="center"/>
    </xf>
    <xf numFmtId="166" fontId="16" fillId="4" borderId="17" xfId="0" applyNumberFormat="1" applyFont="1" applyFill="1" applyBorder="1" applyAlignment="1">
      <alignment vertical="center"/>
    </xf>
    <xf numFmtId="166" fontId="21" fillId="4" borderId="17" xfId="0" applyNumberFormat="1" applyFont="1" applyFill="1" applyBorder="1" applyAlignment="1">
      <alignment vertical="center"/>
    </xf>
    <xf numFmtId="166" fontId="21" fillId="4" borderId="10" xfId="0" applyNumberFormat="1" applyFont="1" applyFill="1" applyBorder="1" applyAlignment="1">
      <alignment vertical="center"/>
    </xf>
    <xf numFmtId="0" fontId="0" fillId="0" borderId="3" xfId="0" applyBorder="1" applyAlignment="1">
      <alignment horizontal="left"/>
    </xf>
    <xf numFmtId="0" fontId="0" fillId="5" borderId="8" xfId="0" applyFill="1" applyBorder="1" applyAlignment="1">
      <alignment horizontal="left"/>
    </xf>
    <xf numFmtId="0" fontId="0" fillId="5" borderId="9" xfId="0" applyFill="1" applyBorder="1" applyAlignment="1">
      <alignment horizontal="center"/>
    </xf>
    <xf numFmtId="0" fontId="0" fillId="5" borderId="10" xfId="0" applyFill="1" applyBorder="1" applyAlignment="1">
      <alignment horizontal="right" vertical="center" wrapText="1"/>
    </xf>
    <xf numFmtId="0" fontId="0" fillId="5" borderId="10" xfId="0" applyFill="1" applyBorder="1" applyAlignment="1">
      <alignment horizontal="center" vertical="center"/>
    </xf>
    <xf numFmtId="0" fontId="0" fillId="5" borderId="10" xfId="0" applyFill="1" applyBorder="1" applyAlignment="1">
      <alignment vertical="center"/>
    </xf>
    <xf numFmtId="166" fontId="17" fillId="5" borderId="20" xfId="0" applyNumberFormat="1" applyFont="1" applyFill="1" applyBorder="1" applyAlignment="1">
      <alignment vertical="center"/>
    </xf>
    <xf numFmtId="166" fontId="20" fillId="5" borderId="20" xfId="0" applyNumberFormat="1" applyFont="1" applyFill="1" applyBorder="1" applyAlignment="1">
      <alignment vertical="center"/>
    </xf>
    <xf numFmtId="0" fontId="7" fillId="2" borderId="3" xfId="0" applyFont="1" applyFill="1" applyBorder="1" applyAlignment="1">
      <alignment horizontal="left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7" fillId="3" borderId="8" xfId="0" applyFont="1" applyFill="1" applyBorder="1" applyAlignment="1">
      <alignment horizontal="left"/>
    </xf>
    <xf numFmtId="0" fontId="7" fillId="3" borderId="9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left" wrapText="1"/>
    </xf>
    <xf numFmtId="0" fontId="0" fillId="3" borderId="10" xfId="0" applyFill="1" applyBorder="1" applyAlignment="1">
      <alignment horizontal="center" vertical="center"/>
    </xf>
    <xf numFmtId="0" fontId="0" fillId="3" borderId="10" xfId="0" applyFill="1" applyBorder="1" applyAlignment="1">
      <alignment vertical="center"/>
    </xf>
    <xf numFmtId="166" fontId="16" fillId="3" borderId="10" xfId="0" applyNumberFormat="1" applyFont="1" applyFill="1" applyBorder="1" applyAlignment="1">
      <alignment vertical="center"/>
    </xf>
    <xf numFmtId="166" fontId="16" fillId="3" borderId="17" xfId="0" applyNumberFormat="1" applyFont="1" applyFill="1" applyBorder="1" applyAlignment="1">
      <alignment vertical="center"/>
    </xf>
    <xf numFmtId="166" fontId="21" fillId="3" borderId="17" xfId="0" applyNumberFormat="1" applyFont="1" applyFill="1" applyBorder="1" applyAlignment="1">
      <alignment vertical="center"/>
    </xf>
    <xf numFmtId="166" fontId="21" fillId="3" borderId="10" xfId="0" applyNumberFormat="1" applyFont="1" applyFill="1" applyBorder="1" applyAlignment="1">
      <alignment vertical="center"/>
    </xf>
    <xf numFmtId="0" fontId="0" fillId="4" borderId="10" xfId="0" applyFill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4" fontId="0" fillId="0" borderId="10" xfId="0" applyNumberFormat="1" applyBorder="1" applyAlignment="1">
      <alignment horizontal="right" vertical="center" wrapText="1"/>
    </xf>
    <xf numFmtId="0" fontId="0" fillId="2" borderId="3" xfId="0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166" fontId="16" fillId="0" borderId="0" xfId="0" applyNumberFormat="1" applyFont="1" applyAlignment="1">
      <alignment vertical="center"/>
    </xf>
    <xf numFmtId="166" fontId="21" fillId="0" borderId="0" xfId="0" applyNumberFormat="1" applyFont="1" applyAlignment="1">
      <alignment vertical="center"/>
    </xf>
    <xf numFmtId="166" fontId="21" fillId="0" borderId="10" xfId="0" applyNumberFormat="1" applyFont="1" applyBorder="1" applyAlignment="1">
      <alignment vertical="center"/>
    </xf>
    <xf numFmtId="170" fontId="17" fillId="3" borderId="10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2" fontId="0" fillId="0" borderId="10" xfId="0" applyNumberFormat="1" applyBorder="1" applyAlignment="1">
      <alignment horizontal="right" vertical="center" wrapText="1"/>
    </xf>
    <xf numFmtId="0" fontId="0" fillId="5" borderId="10" xfId="0" applyFill="1" applyBorder="1" applyAlignment="1">
      <alignment horizontal="right" wrapText="1"/>
    </xf>
    <xf numFmtId="166" fontId="17" fillId="5" borderId="10" xfId="0" applyNumberFormat="1" applyFont="1" applyFill="1" applyBorder="1" applyAlignment="1">
      <alignment horizontal="right" vertical="center" wrapText="1"/>
    </xf>
    <xf numFmtId="166" fontId="17" fillId="5" borderId="17" xfId="0" applyNumberFormat="1" applyFont="1" applyFill="1" applyBorder="1" applyAlignment="1">
      <alignment vertical="center"/>
    </xf>
    <xf numFmtId="166" fontId="20" fillId="5" borderId="10" xfId="0" applyNumberFormat="1" applyFont="1" applyFill="1" applyBorder="1" applyAlignment="1">
      <alignment horizontal="right" vertical="center" wrapText="1"/>
    </xf>
    <xf numFmtId="166" fontId="20" fillId="5" borderId="17" xfId="0" applyNumberFormat="1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0" fontId="0" fillId="2" borderId="3" xfId="0" applyFill="1" applyBorder="1" applyAlignment="1">
      <alignment vertical="center"/>
    </xf>
    <xf numFmtId="0" fontId="18" fillId="0" borderId="13" xfId="31" applyFont="1" applyBorder="1" applyAlignment="1">
      <alignment horizontal="right" vertical="center"/>
    </xf>
    <xf numFmtId="0" fontId="10" fillId="0" borderId="13" xfId="31" applyFont="1" applyBorder="1" applyAlignment="1">
      <alignment horizontal="right" vertical="center"/>
    </xf>
    <xf numFmtId="0" fontId="19" fillId="0" borderId="15" xfId="31" applyFont="1" applyBorder="1" applyAlignment="1">
      <alignment horizontal="right" vertical="center"/>
    </xf>
    <xf numFmtId="171" fontId="19" fillId="0" borderId="15" xfId="31" applyNumberFormat="1" applyFont="1" applyBorder="1" applyAlignment="1">
      <alignment horizontal="center" vertical="center"/>
    </xf>
    <xf numFmtId="0" fontId="16" fillId="0" borderId="0" xfId="0" applyFont="1" applyAlignment="1">
      <alignment horizontal="right"/>
    </xf>
    <xf numFmtId="0" fontId="18" fillId="0" borderId="14" xfId="31" applyFont="1" applyBorder="1" applyAlignment="1">
      <alignment horizontal="right" vertical="center"/>
    </xf>
    <xf numFmtId="0" fontId="10" fillId="0" borderId="14" xfId="31" applyFont="1" applyBorder="1" applyAlignment="1">
      <alignment horizontal="right" vertical="center"/>
    </xf>
    <xf numFmtId="0" fontId="16" fillId="2" borderId="0" xfId="0" applyFont="1" applyFill="1" applyAlignment="1">
      <alignment vertical="center"/>
    </xf>
    <xf numFmtId="166" fontId="0" fillId="0" borderId="0" xfId="0" applyNumberFormat="1" applyAlignment="1">
      <alignment vertical="center"/>
    </xf>
    <xf numFmtId="166" fontId="22" fillId="0" borderId="0" xfId="0" applyNumberFormat="1" applyFont="1" applyAlignment="1">
      <alignment vertical="center"/>
    </xf>
    <xf numFmtId="0" fontId="0" fillId="2" borderId="0" xfId="0" applyFill="1" applyAlignment="1">
      <alignment horizontal="left"/>
    </xf>
    <xf numFmtId="0" fontId="21" fillId="0" borderId="0" xfId="0" applyFont="1" applyAlignment="1">
      <alignment vertic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27" fillId="7" borderId="23" xfId="0" applyFont="1" applyFill="1" applyBorder="1" applyAlignment="1">
      <alignment horizontal="center" vertical="center"/>
    </xf>
    <xf numFmtId="0" fontId="11" fillId="8" borderId="0" xfId="28" applyFill="1"/>
    <xf numFmtId="0" fontId="0" fillId="8" borderId="0" xfId="0" applyFill="1"/>
    <xf numFmtId="0" fontId="0" fillId="8" borderId="2" xfId="0" applyFill="1" applyBorder="1" applyAlignment="1">
      <alignment horizontal="center" vertical="center" wrapText="1"/>
    </xf>
    <xf numFmtId="0" fontId="0" fillId="8" borderId="0" xfId="0" applyFill="1" applyAlignment="1">
      <alignment horizontal="center" vertical="center"/>
    </xf>
    <xf numFmtId="15" fontId="0" fillId="8" borderId="23" xfId="0" applyNumberFormat="1" applyFill="1" applyBorder="1" applyAlignment="1">
      <alignment horizontal="center" vertical="center" wrapText="1"/>
    </xf>
    <xf numFmtId="0" fontId="27" fillId="8" borderId="23" xfId="0" applyFont="1" applyFill="1" applyBorder="1" applyAlignment="1">
      <alignment horizontal="center" vertical="center"/>
    </xf>
    <xf numFmtId="0" fontId="7" fillId="8" borderId="22" xfId="0" applyFont="1" applyFill="1" applyBorder="1" applyAlignment="1">
      <alignment vertical="center" wrapText="1"/>
    </xf>
    <xf numFmtId="0" fontId="7" fillId="8" borderId="3" xfId="0" applyFont="1" applyFill="1" applyBorder="1" applyAlignment="1">
      <alignment vertical="center" wrapText="1"/>
    </xf>
    <xf numFmtId="0" fontId="0" fillId="8" borderId="0" xfId="0" applyFill="1" applyAlignment="1">
      <alignment vertical="center"/>
    </xf>
    <xf numFmtId="0" fontId="7" fillId="8" borderId="4" xfId="0" applyFont="1" applyFill="1" applyBorder="1" applyAlignment="1">
      <alignment vertical="center" wrapText="1"/>
    </xf>
    <xf numFmtId="0" fontId="11" fillId="8" borderId="3" xfId="28" applyFill="1" applyBorder="1"/>
    <xf numFmtId="0" fontId="29" fillId="8" borderId="0" xfId="28" applyFont="1" applyFill="1"/>
    <xf numFmtId="0" fontId="29" fillId="8" borderId="27" xfId="28" applyFont="1" applyFill="1" applyBorder="1"/>
    <xf numFmtId="0" fontId="25" fillId="8" borderId="3" xfId="28" applyFont="1" applyFill="1" applyBorder="1"/>
    <xf numFmtId="0" fontId="25" fillId="8" borderId="29" xfId="28" applyFont="1" applyFill="1" applyBorder="1"/>
    <xf numFmtId="0" fontId="25" fillId="8" borderId="11" xfId="28" applyFont="1" applyFill="1" applyBorder="1"/>
    <xf numFmtId="10" fontId="25" fillId="8" borderId="30" xfId="28" applyNumberFormat="1" applyFont="1" applyFill="1" applyBorder="1" applyAlignment="1">
      <alignment horizontal="center" vertical="center"/>
    </xf>
    <xf numFmtId="0" fontId="25" fillId="8" borderId="0" xfId="28" applyFont="1" applyFill="1"/>
    <xf numFmtId="0" fontId="29" fillId="8" borderId="3" xfId="28" applyFont="1" applyFill="1" applyBorder="1"/>
    <xf numFmtId="0" fontId="29" fillId="8" borderId="0" xfId="28" applyFont="1" applyFill="1" applyAlignment="1">
      <alignment horizontal="center" vertical="center"/>
    </xf>
    <xf numFmtId="10" fontId="29" fillId="8" borderId="27" xfId="47" applyNumberFormat="1" applyFont="1" applyFill="1" applyBorder="1" applyAlignment="1" applyProtection="1">
      <alignment horizontal="center" vertical="center"/>
    </xf>
    <xf numFmtId="0" fontId="25" fillId="8" borderId="11" xfId="28" applyFont="1" applyFill="1" applyBorder="1" applyAlignment="1">
      <alignment horizontal="left" vertical="center"/>
    </xf>
    <xf numFmtId="0" fontId="11" fillId="8" borderId="27" xfId="28" applyFill="1" applyBorder="1"/>
    <xf numFmtId="0" fontId="11" fillId="8" borderId="31" xfId="28" applyFill="1" applyBorder="1"/>
    <xf numFmtId="0" fontId="11" fillId="8" borderId="32" xfId="28" applyFill="1" applyBorder="1"/>
    <xf numFmtId="0" fontId="11" fillId="8" borderId="33" xfId="28" applyFill="1" applyBorder="1"/>
    <xf numFmtId="0" fontId="30" fillId="8" borderId="0" xfId="28" applyFont="1" applyFill="1"/>
    <xf numFmtId="0" fontId="30" fillId="8" borderId="0" xfId="28" applyFont="1" applyFill="1" applyAlignment="1">
      <alignment horizontal="right"/>
    </xf>
    <xf numFmtId="10" fontId="30" fillId="8" borderId="27" xfId="3" applyNumberFormat="1" applyFont="1" applyFill="1" applyBorder="1" applyAlignment="1" applyProtection="1">
      <alignment horizontal="center"/>
    </xf>
    <xf numFmtId="10" fontId="0" fillId="8" borderId="27" xfId="0" applyNumberFormat="1" applyFill="1" applyBorder="1"/>
    <xf numFmtId="0" fontId="31" fillId="8" borderId="0" xfId="28" applyFont="1" applyFill="1"/>
    <xf numFmtId="0" fontId="11" fillId="8" borderId="4" xfId="28" applyFill="1" applyBorder="1"/>
    <xf numFmtId="0" fontId="11" fillId="8" borderId="5" xfId="28" applyFill="1" applyBorder="1"/>
    <xf numFmtId="0" fontId="11" fillId="8" borderId="28" xfId="28" applyFill="1" applyBorder="1"/>
    <xf numFmtId="4" fontId="4" fillId="0" borderId="0" xfId="44">
      <alignment vertical="center" wrapText="1"/>
      <protection locked="0"/>
    </xf>
    <xf numFmtId="17" fontId="0" fillId="0" borderId="23" xfId="0" applyNumberFormat="1" applyBorder="1" applyAlignment="1">
      <alignment horizontal="center" vertical="center" wrapText="1"/>
    </xf>
    <xf numFmtId="0" fontId="32" fillId="3" borderId="10" xfId="44" applyNumberFormat="1" applyFont="1" applyFill="1" applyBorder="1" applyAlignment="1" applyProtection="1">
      <alignment horizontal="center" vertical="center" wrapText="1"/>
    </xf>
    <xf numFmtId="10" fontId="32" fillId="4" borderId="8" xfId="49" applyNumberFormat="1" applyFont="1" applyFill="1" applyBorder="1" applyAlignment="1" applyProtection="1">
      <alignment horizontal="center" vertical="center" wrapText="1"/>
      <protection locked="0"/>
    </xf>
    <xf numFmtId="176" fontId="32" fillId="4" borderId="10" xfId="65" applyNumberFormat="1" applyFont="1" applyFill="1" applyBorder="1" applyAlignment="1" applyProtection="1">
      <alignment horizontal="center" vertical="center" wrapText="1"/>
    </xf>
    <xf numFmtId="10" fontId="33" fillId="4" borderId="10" xfId="49" applyNumberFormat="1" applyFont="1" applyFill="1" applyBorder="1" applyAlignment="1" applyProtection="1">
      <alignment horizontal="center" vertical="center" wrapText="1"/>
      <protection locked="0"/>
    </xf>
    <xf numFmtId="4" fontId="32" fillId="0" borderId="35" xfId="44" applyFont="1" applyBorder="1" applyAlignment="1" applyProtection="1">
      <alignment horizontal="center" vertical="center" wrapText="1"/>
    </xf>
    <xf numFmtId="4" fontId="4" fillId="0" borderId="0" xfId="44" applyProtection="1">
      <alignment vertical="center" wrapText="1"/>
    </xf>
    <xf numFmtId="0" fontId="32" fillId="2" borderId="8" xfId="44" applyNumberFormat="1" applyFont="1" applyFill="1" applyBorder="1" applyAlignment="1" applyProtection="1">
      <alignment horizontal="center" vertical="center" wrapText="1"/>
    </xf>
    <xf numFmtId="176" fontId="32" fillId="2" borderId="10" xfId="65" applyNumberFormat="1" applyFont="1" applyFill="1" applyBorder="1" applyAlignment="1" applyProtection="1">
      <alignment horizontal="center" vertical="center" wrapText="1"/>
      <protection locked="0"/>
    </xf>
    <xf numFmtId="176" fontId="33" fillId="2" borderId="10" xfId="44" applyNumberFormat="1" applyFont="1" applyFill="1" applyBorder="1" applyAlignment="1" applyProtection="1">
      <alignment horizontal="center" vertical="center" wrapText="1"/>
    </xf>
    <xf numFmtId="4" fontId="32" fillId="2" borderId="35" xfId="44" applyFont="1" applyFill="1" applyBorder="1" applyAlignment="1" applyProtection="1">
      <alignment horizontal="center" vertical="center" wrapText="1"/>
    </xf>
    <xf numFmtId="173" fontId="33" fillId="4" borderId="10" xfId="49" applyNumberFormat="1" applyFont="1" applyFill="1" applyBorder="1" applyAlignment="1" applyProtection="1">
      <alignment horizontal="center" vertical="center" wrapText="1"/>
      <protection locked="0"/>
    </xf>
    <xf numFmtId="4" fontId="32" fillId="4" borderId="35" xfId="44" applyFont="1" applyFill="1" applyBorder="1" applyAlignment="1" applyProtection="1">
      <alignment horizontal="center" vertical="center" wrapText="1"/>
    </xf>
    <xf numFmtId="176" fontId="32" fillId="0" borderId="10" xfId="65" applyNumberFormat="1" applyFont="1" applyBorder="1" applyAlignment="1" applyProtection="1">
      <alignment horizontal="center" vertical="center" wrapText="1"/>
      <protection locked="0"/>
    </xf>
    <xf numFmtId="176" fontId="33" fillId="0" borderId="10" xfId="44" applyNumberFormat="1" applyFont="1" applyBorder="1" applyAlignment="1" applyProtection="1">
      <alignment horizontal="center" vertical="center" wrapText="1"/>
    </xf>
    <xf numFmtId="49" fontId="32" fillId="4" borderId="8" xfId="44" applyNumberFormat="1" applyFont="1" applyFill="1" applyBorder="1" applyAlignment="1" applyProtection="1">
      <alignment horizontal="center" vertical="center" wrapText="1"/>
    </xf>
    <xf numFmtId="176" fontId="33" fillId="0" borderId="10" xfId="58" applyNumberFormat="1" applyFont="1" applyBorder="1" applyAlignment="1" applyProtection="1">
      <alignment horizontal="center" vertical="center" wrapText="1"/>
    </xf>
    <xf numFmtId="2" fontId="32" fillId="0" borderId="37" xfId="65" applyNumberFormat="1" applyFont="1" applyBorder="1" applyAlignment="1" applyProtection="1">
      <alignment horizontal="left" vertical="center" wrapText="1"/>
      <protection locked="0"/>
    </xf>
    <xf numFmtId="2" fontId="33" fillId="0" borderId="37" xfId="58" applyNumberFormat="1" applyFont="1" applyBorder="1" applyAlignment="1" applyProtection="1">
      <alignment horizontal="center" vertical="center" wrapText="1"/>
      <protection locked="0"/>
    </xf>
    <xf numFmtId="2" fontId="33" fillId="0" borderId="0" xfId="58" applyNumberFormat="1" applyFont="1" applyBorder="1" applyAlignment="1" applyProtection="1">
      <alignment horizontal="center" vertical="center" wrapText="1"/>
      <protection locked="0"/>
    </xf>
    <xf numFmtId="39" fontId="32" fillId="2" borderId="27" xfId="78" applyNumberFormat="1" applyFont="1" applyFill="1" applyBorder="1" applyAlignment="1" applyProtection="1">
      <alignment horizontal="center" vertical="center" wrapText="1"/>
    </xf>
    <xf numFmtId="176" fontId="32" fillId="9" borderId="7" xfId="65" applyNumberFormat="1" applyFont="1" applyFill="1" applyBorder="1" applyAlignment="1" applyProtection="1">
      <alignment horizontal="center" vertical="center" wrapText="1"/>
    </xf>
    <xf numFmtId="4" fontId="4" fillId="9" borderId="34" xfId="44" applyFill="1" applyBorder="1">
      <alignment vertical="center" wrapText="1"/>
      <protection locked="0"/>
    </xf>
    <xf numFmtId="176" fontId="32" fillId="0" borderId="36" xfId="65" applyNumberFormat="1" applyFont="1" applyBorder="1" applyAlignment="1" applyProtection="1">
      <alignment horizontal="center" vertical="center" wrapText="1"/>
    </xf>
    <xf numFmtId="176" fontId="32" fillId="0" borderId="42" xfId="65" applyNumberFormat="1" applyFont="1" applyBorder="1" applyAlignment="1" applyProtection="1">
      <alignment horizontal="center" vertical="center" wrapText="1"/>
      <protection locked="0"/>
    </xf>
    <xf numFmtId="4" fontId="32" fillId="9" borderId="19" xfId="44" applyFont="1" applyFill="1" applyBorder="1" applyAlignment="1" applyProtection="1">
      <alignment horizontal="center" vertical="center" wrapText="1"/>
    </xf>
    <xf numFmtId="4" fontId="32" fillId="0" borderId="40" xfId="44" applyFont="1" applyBorder="1" applyAlignment="1" applyProtection="1">
      <alignment horizontal="center" vertical="center" wrapText="1"/>
    </xf>
    <xf numFmtId="0" fontId="10" fillId="2" borderId="3" xfId="0" applyFont="1" applyFill="1" applyBorder="1" applyAlignment="1">
      <alignment horizontal="left"/>
    </xf>
    <xf numFmtId="4" fontId="4" fillId="2" borderId="0" xfId="44" applyFill="1">
      <alignment vertical="center" wrapText="1"/>
      <protection locked="0"/>
    </xf>
    <xf numFmtId="4" fontId="4" fillId="2" borderId="27" xfId="44" applyFill="1" applyBorder="1">
      <alignment vertical="center" wrapText="1"/>
      <protection locked="0"/>
    </xf>
    <xf numFmtId="4" fontId="4" fillId="2" borderId="3" xfId="44" applyFill="1" applyBorder="1">
      <alignment vertical="center" wrapText="1"/>
      <protection locked="0"/>
    </xf>
    <xf numFmtId="4" fontId="34" fillId="2" borderId="0" xfId="44" applyFont="1" applyFill="1">
      <alignment vertical="center" wrapText="1"/>
      <protection locked="0"/>
    </xf>
    <xf numFmtId="10" fontId="5" fillId="2" borderId="0" xfId="0" applyNumberFormat="1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174" fontId="11" fillId="0" borderId="0" xfId="3" applyNumberFormat="1" applyBorder="1"/>
    <xf numFmtId="4" fontId="34" fillId="2" borderId="27" xfId="44" applyFont="1" applyFill="1" applyBorder="1">
      <alignment vertical="center" wrapText="1"/>
      <protection locked="0"/>
    </xf>
    <xf numFmtId="0" fontId="10" fillId="2" borderId="0" xfId="0" applyFont="1" applyFill="1" applyAlignment="1">
      <alignment vertical="center"/>
    </xf>
    <xf numFmtId="0" fontId="10" fillId="2" borderId="27" xfId="0" applyFont="1" applyFill="1" applyBorder="1" applyAlignment="1">
      <alignment vertical="center"/>
    </xf>
    <xf numFmtId="4" fontId="4" fillId="2" borderId="4" xfId="44" applyFill="1" applyBorder="1">
      <alignment vertical="center" wrapText="1"/>
      <protection locked="0"/>
    </xf>
    <xf numFmtId="0" fontId="10" fillId="2" borderId="5" xfId="0" applyFont="1" applyFill="1" applyBorder="1" applyAlignment="1">
      <alignment vertical="center"/>
    </xf>
    <xf numFmtId="0" fontId="10" fillId="2" borderId="28" xfId="0" applyFont="1" applyFill="1" applyBorder="1" applyAlignment="1">
      <alignment vertical="center"/>
    </xf>
    <xf numFmtId="174" fontId="24" fillId="6" borderId="10" xfId="3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23" fillId="0" borderId="0" xfId="0" applyFont="1" applyAlignment="1">
      <alignment horizontal="right" vertical="center"/>
    </xf>
    <xf numFmtId="0" fontId="23" fillId="0" borderId="5" xfId="0" applyFont="1" applyBorder="1" applyAlignment="1">
      <alignment horizontal="right" vertical="center"/>
    </xf>
    <xf numFmtId="4" fontId="4" fillId="2" borderId="0" xfId="44" applyFill="1" applyAlignment="1">
      <alignment horizontal="center" vertical="center" wrapText="1"/>
      <protection locked="0"/>
    </xf>
    <xf numFmtId="4" fontId="4" fillId="0" borderId="0" xfId="44" applyAlignment="1">
      <alignment horizontal="center" vertical="center" wrapText="1"/>
      <protection locked="0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center"/>
    </xf>
    <xf numFmtId="4" fontId="10" fillId="2" borderId="0" xfId="44" applyFont="1" applyFill="1" applyAlignment="1">
      <alignment horizontal="center" vertical="center" wrapText="1"/>
      <protection locked="0"/>
    </xf>
    <xf numFmtId="39" fontId="32" fillId="2" borderId="40" xfId="78" applyNumberFormat="1" applyFont="1" applyFill="1" applyBorder="1" applyAlignment="1" applyProtection="1">
      <alignment horizontal="center" vertical="center" wrapText="1"/>
    </xf>
    <xf numFmtId="39" fontId="32" fillId="2" borderId="41" xfId="78" applyNumberFormat="1" applyFont="1" applyFill="1" applyBorder="1" applyAlignment="1" applyProtection="1">
      <alignment horizontal="center" vertical="center" wrapText="1"/>
    </xf>
    <xf numFmtId="10" fontId="11" fillId="10" borderId="25" xfId="3" applyNumberFormat="1" applyFill="1" applyBorder="1" applyAlignment="1" applyProtection="1">
      <alignment horizontal="center"/>
      <protection locked="0"/>
    </xf>
    <xf numFmtId="0" fontId="32" fillId="0" borderId="39" xfId="44" applyNumberFormat="1" applyFont="1" applyBorder="1" applyAlignment="1" applyProtection="1">
      <alignment horizontal="right" vertical="center" wrapText="1"/>
    </xf>
    <xf numFmtId="176" fontId="32" fillId="0" borderId="40" xfId="65" applyNumberFormat="1" applyFont="1" applyBorder="1" applyAlignment="1" applyProtection="1">
      <alignment horizontal="center" vertical="center" wrapText="1"/>
    </xf>
    <xf numFmtId="176" fontId="32" fillId="0" borderId="41" xfId="65" applyNumberFormat="1" applyFont="1" applyBorder="1" applyAlignment="1" applyProtection="1">
      <alignment horizontal="center" vertical="center" wrapText="1"/>
    </xf>
    <xf numFmtId="0" fontId="32" fillId="9" borderId="43" xfId="44" applyNumberFormat="1" applyFont="1" applyFill="1" applyBorder="1" applyAlignment="1" applyProtection="1">
      <alignment horizontal="right" vertical="center" wrapText="1"/>
    </xf>
    <xf numFmtId="39" fontId="32" fillId="9" borderId="18" xfId="78" applyNumberFormat="1" applyFont="1" applyFill="1" applyBorder="1" applyAlignment="1" applyProtection="1">
      <alignment horizontal="center" vertical="center" wrapText="1"/>
    </xf>
    <xf numFmtId="39" fontId="32" fillId="9" borderId="38" xfId="78" applyNumberFormat="1" applyFont="1" applyFill="1" applyBorder="1" applyAlignment="1" applyProtection="1">
      <alignment horizontal="center" vertical="center" wrapText="1"/>
    </xf>
    <xf numFmtId="0" fontId="32" fillId="4" borderId="10" xfId="44" applyNumberFormat="1" applyFont="1" applyFill="1" applyBorder="1" applyAlignment="1" applyProtection="1">
      <alignment horizontal="left" vertical="center" wrapText="1"/>
    </xf>
    <xf numFmtId="0" fontId="32" fillId="0" borderId="10" xfId="44" applyNumberFormat="1" applyFont="1" applyBorder="1" applyAlignment="1" applyProtection="1">
      <alignment horizontal="center" vertical="center" wrapText="1"/>
    </xf>
    <xf numFmtId="2" fontId="32" fillId="0" borderId="36" xfId="65" applyNumberFormat="1" applyFont="1" applyBorder="1" applyAlignment="1" applyProtection="1">
      <alignment horizontal="center" vertical="center" wrapText="1"/>
      <protection locked="0"/>
    </xf>
    <xf numFmtId="0" fontId="32" fillId="9" borderId="6" xfId="44" applyNumberFormat="1" applyFont="1" applyFill="1" applyBorder="1" applyAlignment="1" applyProtection="1">
      <alignment horizontal="right" vertical="center" wrapText="1"/>
    </xf>
    <xf numFmtId="0" fontId="32" fillId="4" borderId="10" xfId="49" applyNumberFormat="1" applyFont="1" applyFill="1" applyBorder="1" applyAlignment="1" applyProtection="1">
      <alignment horizontal="left" vertical="center" wrapText="1"/>
    </xf>
    <xf numFmtId="0" fontId="32" fillId="2" borderId="10" xfId="44" applyNumberFormat="1" applyFont="1" applyFill="1" applyBorder="1" applyAlignment="1" applyProtection="1">
      <alignment horizontal="center" vertical="center" wrapText="1"/>
    </xf>
    <xf numFmtId="0" fontId="32" fillId="4" borderId="10" xfId="44" applyNumberFormat="1" applyFont="1" applyFill="1" applyBorder="1" applyAlignment="1" applyProtection="1">
      <alignment horizontal="justify" vertical="center" wrapText="1"/>
    </xf>
    <xf numFmtId="0" fontId="32" fillId="4" borderId="17" xfId="44" applyNumberFormat="1" applyFont="1" applyFill="1" applyBorder="1" applyAlignment="1" applyProtection="1">
      <alignment horizontal="left" vertical="center" wrapText="1"/>
    </xf>
    <xf numFmtId="0" fontId="32" fillId="4" borderId="11" xfId="44" applyNumberFormat="1" applyFont="1" applyFill="1" applyBorder="1" applyAlignment="1" applyProtection="1">
      <alignment horizontal="left" vertical="center" wrapText="1"/>
    </xf>
    <xf numFmtId="0" fontId="32" fillId="4" borderId="9" xfId="44" applyNumberFormat="1" applyFont="1" applyFill="1" applyBorder="1" applyAlignment="1" applyProtection="1">
      <alignment horizontal="left" vertical="center" wrapText="1"/>
    </xf>
    <xf numFmtId="176" fontId="32" fillId="3" borderId="7" xfId="78" applyNumberFormat="1" applyFont="1" applyFill="1" applyBorder="1" applyAlignment="1" applyProtection="1">
      <alignment horizontal="center" vertical="center" wrapText="1"/>
      <protection locked="0"/>
    </xf>
    <xf numFmtId="0" fontId="32" fillId="3" borderId="34" xfId="44" applyNumberFormat="1" applyFont="1" applyFill="1" applyBorder="1" applyAlignment="1" applyProtection="1">
      <alignment horizontal="center" vertical="center" wrapText="1"/>
    </xf>
    <xf numFmtId="176" fontId="32" fillId="3" borderId="10" xfId="78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32" fillId="3" borderId="6" xfId="44" applyNumberFormat="1" applyFont="1" applyFill="1" applyBorder="1" applyAlignment="1" applyProtection="1">
      <alignment horizontal="center" vertical="center" wrapText="1"/>
    </xf>
    <xf numFmtId="0" fontId="32" fillId="3" borderId="7" xfId="44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175" fontId="0" fillId="0" borderId="25" xfId="0" applyNumberForma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8" borderId="27" xfId="0" applyFill="1" applyBorder="1" applyAlignment="1">
      <alignment horizontal="left" vertical="center" wrapText="1"/>
    </xf>
    <xf numFmtId="0" fontId="0" fillId="8" borderId="5" xfId="0" applyFill="1" applyBorder="1" applyAlignment="1">
      <alignment horizontal="left" vertical="center" wrapText="1"/>
    </xf>
    <xf numFmtId="0" fontId="0" fillId="8" borderId="28" xfId="0" applyFill="1" applyBorder="1" applyAlignment="1">
      <alignment horizontal="left" vertical="center" wrapText="1"/>
    </xf>
    <xf numFmtId="0" fontId="28" fillId="8" borderId="44" xfId="28" applyFont="1" applyFill="1" applyBorder="1" applyAlignment="1">
      <alignment horizontal="center" wrapText="1"/>
    </xf>
    <xf numFmtId="0" fontId="28" fillId="8" borderId="45" xfId="28" applyFont="1" applyFill="1" applyBorder="1" applyAlignment="1">
      <alignment horizontal="center" wrapText="1"/>
    </xf>
    <xf numFmtId="0" fontId="28" fillId="8" borderId="46" xfId="28" applyFont="1" applyFill="1" applyBorder="1" applyAlignment="1">
      <alignment horizontal="center" wrapText="1"/>
    </xf>
    <xf numFmtId="0" fontId="26" fillId="8" borderId="0" xfId="28" applyFont="1" applyFill="1" applyAlignment="1">
      <alignment horizontal="left"/>
    </xf>
    <xf numFmtId="0" fontId="11" fillId="8" borderId="0" xfId="28" applyFill="1" applyAlignment="1">
      <alignment horizontal="center" vertical="center"/>
    </xf>
    <xf numFmtId="0" fontId="0" fillId="8" borderId="2" xfId="0" applyFill="1" applyBorder="1" applyAlignment="1">
      <alignment horizontal="center" vertical="center" wrapText="1"/>
    </xf>
    <xf numFmtId="0" fontId="0" fillId="8" borderId="23" xfId="0" applyFill="1" applyBorder="1" applyAlignment="1">
      <alignment horizontal="center" vertical="center" wrapText="1"/>
    </xf>
    <xf numFmtId="0" fontId="0" fillId="8" borderId="24" xfId="0" applyFill="1" applyBorder="1" applyAlignment="1">
      <alignment horizontal="center" vertical="center" wrapText="1"/>
    </xf>
    <xf numFmtId="0" fontId="25" fillId="8" borderId="22" xfId="0" applyFont="1" applyFill="1" applyBorder="1" applyAlignment="1">
      <alignment horizontal="center" vertical="center" wrapText="1"/>
    </xf>
    <xf numFmtId="0" fontId="25" fillId="8" borderId="25" xfId="0" applyFont="1" applyFill="1" applyBorder="1" applyAlignment="1">
      <alignment horizontal="center" vertical="center" wrapText="1"/>
    </xf>
    <xf numFmtId="0" fontId="25" fillId="8" borderId="26" xfId="0" applyFont="1" applyFill="1" applyBorder="1" applyAlignment="1">
      <alignment horizontal="center" vertical="center" wrapText="1"/>
    </xf>
    <xf numFmtId="0" fontId="26" fillId="8" borderId="3" xfId="0" applyFont="1" applyFill="1" applyBorder="1" applyAlignment="1">
      <alignment horizontal="center" vertical="center" wrapText="1"/>
    </xf>
    <xf numFmtId="0" fontId="26" fillId="8" borderId="0" xfId="0" applyFont="1" applyFill="1" applyAlignment="1">
      <alignment horizontal="center" vertical="center" wrapText="1"/>
    </xf>
    <xf numFmtId="0" fontId="26" fillId="8" borderId="27" xfId="0" applyFont="1" applyFill="1" applyBorder="1" applyAlignment="1">
      <alignment horizontal="center" vertical="center" wrapText="1"/>
    </xf>
    <xf numFmtId="0" fontId="0" fillId="8" borderId="4" xfId="0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0" fillId="8" borderId="28" xfId="0" applyFill="1" applyBorder="1" applyAlignment="1">
      <alignment horizontal="center" vertical="center" wrapText="1"/>
    </xf>
    <xf numFmtId="175" fontId="0" fillId="8" borderId="25" xfId="0" applyNumberFormat="1" applyFill="1" applyBorder="1" applyAlignment="1">
      <alignment horizontal="left" vertical="center" wrapText="1"/>
    </xf>
    <xf numFmtId="0" fontId="7" fillId="8" borderId="25" xfId="0" applyFont="1" applyFill="1" applyBorder="1" applyAlignment="1">
      <alignment horizontal="left" vertical="center" wrapText="1"/>
    </xf>
    <xf numFmtId="0" fontId="7" fillId="8" borderId="26" xfId="0" applyFont="1" applyFill="1" applyBorder="1" applyAlignment="1">
      <alignment horizontal="left" vertical="center" wrapText="1"/>
    </xf>
  </cellXfs>
  <cellStyles count="79">
    <cellStyle name="Cabeçalho 1" xfId="4" xr:uid="{00000000-0005-0000-0000-000006000000}"/>
    <cellStyle name="Cabeçalho 2" xfId="5" xr:uid="{00000000-0005-0000-0000-000007000000}"/>
    <cellStyle name="Comma 2" xfId="6" xr:uid="{00000000-0005-0000-0000-000008000000}"/>
    <cellStyle name="Data" xfId="7" xr:uid="{00000000-0005-0000-0000-000009000000}"/>
    <cellStyle name="Fixo" xfId="8" xr:uid="{00000000-0005-0000-0000-00000A000000}"/>
    <cellStyle name="Graphics" xfId="9" xr:uid="{00000000-0005-0000-0000-00000B000000}"/>
    <cellStyle name="Moeda" xfId="2" builtinId="4"/>
    <cellStyle name="Moeda 2" xfId="77" xr:uid="{FAF0ADD2-1FFE-4530-986D-80D14A4C4EEF}"/>
    <cellStyle name="Moeda 2 2" xfId="10" xr:uid="{00000000-0005-0000-0000-00000C000000}"/>
    <cellStyle name="Moeda 3" xfId="11" xr:uid="{00000000-0005-0000-0000-00000D000000}"/>
    <cellStyle name="Moeda0" xfId="12" xr:uid="{00000000-0005-0000-0000-00000E000000}"/>
    <cellStyle name="Normal" xfId="0" builtinId="0"/>
    <cellStyle name="Normal 10" xfId="13" xr:uid="{00000000-0005-0000-0000-00000F000000}"/>
    <cellStyle name="Normal 10 2" xfId="14" xr:uid="{00000000-0005-0000-0000-000010000000}"/>
    <cellStyle name="Normal 10 2 14" xfId="15" xr:uid="{00000000-0005-0000-0000-000011000000}"/>
    <cellStyle name="Normal 10 4" xfId="16" xr:uid="{00000000-0005-0000-0000-000012000000}"/>
    <cellStyle name="Normal 100 2 2" xfId="17" xr:uid="{00000000-0005-0000-0000-000013000000}"/>
    <cellStyle name="Normal 12" xfId="18" xr:uid="{00000000-0005-0000-0000-000014000000}"/>
    <cellStyle name="Normal 12 2 2" xfId="19" xr:uid="{00000000-0005-0000-0000-000015000000}"/>
    <cellStyle name="Normal 145" xfId="20" xr:uid="{00000000-0005-0000-0000-000016000000}"/>
    <cellStyle name="Normal 15 2 3" xfId="21" xr:uid="{00000000-0005-0000-0000-000017000000}"/>
    <cellStyle name="Normal 2" xfId="22" xr:uid="{00000000-0005-0000-0000-000018000000}"/>
    <cellStyle name="Normal 2 10" xfId="23" xr:uid="{00000000-0005-0000-0000-000019000000}"/>
    <cellStyle name="Normal 2 2" xfId="24" xr:uid="{00000000-0005-0000-0000-00001A000000}"/>
    <cellStyle name="Normal 2 2 15" xfId="25" xr:uid="{00000000-0005-0000-0000-00001B000000}"/>
    <cellStyle name="Normal 2 3" xfId="26" xr:uid="{00000000-0005-0000-0000-00001C000000}"/>
    <cellStyle name="Normal 2 4" xfId="27" xr:uid="{00000000-0005-0000-0000-00001D000000}"/>
    <cellStyle name="Normal 2 5" xfId="28" xr:uid="{00000000-0005-0000-0000-00001E000000}"/>
    <cellStyle name="Normal 2 6" xfId="29" xr:uid="{00000000-0005-0000-0000-00001F000000}"/>
    <cellStyle name="Normal 202" xfId="30" xr:uid="{00000000-0005-0000-0000-000020000000}"/>
    <cellStyle name="Normal 21" xfId="31" xr:uid="{00000000-0005-0000-0000-000021000000}"/>
    <cellStyle name="Normal 3" xfId="32" xr:uid="{00000000-0005-0000-0000-000022000000}"/>
    <cellStyle name="Normal 3 2" xfId="33" xr:uid="{00000000-0005-0000-0000-000023000000}"/>
    <cellStyle name="Normal 3 3" xfId="34" xr:uid="{00000000-0005-0000-0000-000024000000}"/>
    <cellStyle name="Normal 4" xfId="35" xr:uid="{00000000-0005-0000-0000-000025000000}"/>
    <cellStyle name="Normal 4 2" xfId="36" xr:uid="{00000000-0005-0000-0000-000026000000}"/>
    <cellStyle name="Normal 46" xfId="37" xr:uid="{00000000-0005-0000-0000-000027000000}"/>
    <cellStyle name="Normal 5" xfId="38" xr:uid="{00000000-0005-0000-0000-000028000000}"/>
    <cellStyle name="Normal 5 2" xfId="39" xr:uid="{00000000-0005-0000-0000-000029000000}"/>
    <cellStyle name="Normal 6" xfId="40" xr:uid="{00000000-0005-0000-0000-00002A000000}"/>
    <cellStyle name="Normal 6 2" xfId="41" xr:uid="{00000000-0005-0000-0000-00002B000000}"/>
    <cellStyle name="Normal 6 3" xfId="42" xr:uid="{00000000-0005-0000-0000-00002C000000}"/>
    <cellStyle name="Normal 7" xfId="43" xr:uid="{00000000-0005-0000-0000-00002D000000}"/>
    <cellStyle name="Normal 8" xfId="44" xr:uid="{00000000-0005-0000-0000-00002E000000}"/>
    <cellStyle name="Normal 9" xfId="76" xr:uid="{70987DC3-0E17-42AE-B73C-D03CE6414FFF}"/>
    <cellStyle name="Porcentagem" xfId="3" builtinId="5"/>
    <cellStyle name="Porcentagem 10 2 2" xfId="45" xr:uid="{00000000-0005-0000-0000-00002F000000}"/>
    <cellStyle name="Porcentagem 12" xfId="46" xr:uid="{00000000-0005-0000-0000-000030000000}"/>
    <cellStyle name="Porcentagem 2" xfId="47" xr:uid="{00000000-0005-0000-0000-000031000000}"/>
    <cellStyle name="Porcentagem 3" xfId="48" xr:uid="{00000000-0005-0000-0000-000032000000}"/>
    <cellStyle name="Porcentagem 3 2" xfId="49" xr:uid="{00000000-0005-0000-0000-000033000000}"/>
    <cellStyle name="Porcentagem 4" xfId="50" xr:uid="{00000000-0005-0000-0000-000034000000}"/>
    <cellStyle name="Porcentagem 4 2" xfId="51" xr:uid="{00000000-0005-0000-0000-000035000000}"/>
    <cellStyle name="Porcentagem 9 2 2" xfId="52" xr:uid="{00000000-0005-0000-0000-000036000000}"/>
    <cellStyle name="Separador de milhares 10" xfId="53" xr:uid="{00000000-0005-0000-0000-000037000000}"/>
    <cellStyle name="Separador de milhares 12" xfId="54" xr:uid="{00000000-0005-0000-0000-000038000000}"/>
    <cellStyle name="Separador de milhares 2" xfId="55" xr:uid="{00000000-0005-0000-0000-000039000000}"/>
    <cellStyle name="Separador de milhares 2 10 2" xfId="56" xr:uid="{00000000-0005-0000-0000-00003A000000}"/>
    <cellStyle name="Separador de milhares 2 2" xfId="57" xr:uid="{00000000-0005-0000-0000-00003B000000}"/>
    <cellStyle name="Separador de milhares 2 3" xfId="58" xr:uid="{00000000-0005-0000-0000-00003C000000}"/>
    <cellStyle name="Separador de milhares 3" xfId="59" xr:uid="{00000000-0005-0000-0000-00003D000000}"/>
    <cellStyle name="Separador de milhares 3 3" xfId="60" xr:uid="{00000000-0005-0000-0000-00003E000000}"/>
    <cellStyle name="Separador de milhares 4" xfId="61" xr:uid="{00000000-0005-0000-0000-00003F000000}"/>
    <cellStyle name="Separador de milhares 5" xfId="62" xr:uid="{00000000-0005-0000-0000-000040000000}"/>
    <cellStyle name="Separador de milhares 5 2" xfId="63" xr:uid="{00000000-0005-0000-0000-000041000000}"/>
    <cellStyle name="Separador de milhares 5 2 2" xfId="64" xr:uid="{00000000-0005-0000-0000-000042000000}"/>
    <cellStyle name="Separador de milhares 6" xfId="65" xr:uid="{00000000-0005-0000-0000-000043000000}"/>
    <cellStyle name="Separador de milhares 7" xfId="66" xr:uid="{00000000-0005-0000-0000-000044000000}"/>
    <cellStyle name="Separador de milhares 9" xfId="67" xr:uid="{00000000-0005-0000-0000-000045000000}"/>
    <cellStyle name="Separador de milhares_Pasta1" xfId="78" xr:uid="{8929B4E9-FAB5-43B7-A70F-5196CE05E019}"/>
    <cellStyle name="Título 5" xfId="69" xr:uid="{00000000-0005-0000-0000-000048000000}"/>
    <cellStyle name="Total 4" xfId="68" xr:uid="{00000000-0005-0000-0000-000047000000}"/>
    <cellStyle name="Vírgula" xfId="1" builtinId="3"/>
    <cellStyle name="Vírgula 2" xfId="70" xr:uid="{00000000-0005-0000-0000-000049000000}"/>
    <cellStyle name="Vírgula 2 2" xfId="71" xr:uid="{00000000-0005-0000-0000-00004A000000}"/>
    <cellStyle name="Vírgula 2 2 2 3" xfId="72" xr:uid="{00000000-0005-0000-0000-00004B000000}"/>
    <cellStyle name="Vírgula 2 2 4" xfId="73" xr:uid="{00000000-0005-0000-0000-00004C000000}"/>
    <cellStyle name="Vírgula 8 2 2" xfId="74" xr:uid="{00000000-0005-0000-0000-00004D000000}"/>
    <cellStyle name="Vírgula0" xfId="75" xr:uid="{00000000-0005-0000-0000-00004E000000}"/>
  </cellStyles>
  <dxfs count="13">
    <dxf>
      <fill>
        <patternFill>
          <bgColor rgb="FFFFFFFF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  <color rgb="FF000000"/>
      </font>
      <fill>
        <patternFill>
          <bgColor rgb="FFC00000"/>
        </patternFill>
      </fill>
    </dxf>
    <dxf>
      <font>
        <b/>
        <i val="0"/>
        <color rgb="FF000000"/>
      </font>
      <fill>
        <patternFill>
          <bgColor rgb="FFC00000"/>
        </patternFill>
      </fill>
    </dxf>
    <dxf>
      <font>
        <b/>
        <i val="0"/>
        <color rgb="FF000000"/>
      </font>
      <fill>
        <patternFill>
          <bgColor rgb="FFC00000"/>
        </patternFill>
      </fill>
    </dxf>
    <dxf>
      <font>
        <b/>
        <i val="0"/>
        <color rgb="FF000000"/>
      </font>
      <fill>
        <patternFill>
          <bgColor rgb="FFC0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BFBFBF"/>
      <rgbColor rgb="FF836967"/>
      <rgbColor rgb="FF9999FF"/>
      <rgbColor rgb="FF993366"/>
      <rgbColor rgb="FFF2F2F2"/>
      <rgbColor rgb="FF99FF99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5E0B4"/>
      <rgbColor rgb="FFFFFF99"/>
      <rgbColor rgb="FFA9D18E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44546A"/>
      <rgbColor rgb="FFA6A6A6"/>
      <rgbColor rgb="FF003770"/>
      <rgbColor rgb="FF5B9BD5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62280</xdr:colOff>
      <xdr:row>1</xdr:row>
      <xdr:rowOff>127440</xdr:rowOff>
    </xdr:from>
    <xdr:to>
      <xdr:col>1</xdr:col>
      <xdr:colOff>950040</xdr:colOff>
      <xdr:row>3</xdr:row>
      <xdr:rowOff>179640</xdr:rowOff>
    </xdr:to>
    <xdr:pic>
      <xdr:nvPicPr>
        <xdr:cNvPr id="2" name="Imagem 10" descr="SLU_logonova">
          <a:extLst>
            <a:ext uri="{FF2B5EF4-FFF2-40B4-BE49-F238E27FC236}">
              <a16:creationId xmlns:a16="http://schemas.microsoft.com/office/drawing/2014/main" id="{1D26F294-9D43-46C0-BAC1-F172C230B3E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3255" y="317940"/>
          <a:ext cx="887760" cy="46177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31</xdr:row>
      <xdr:rowOff>114480</xdr:rowOff>
    </xdr:from>
    <xdr:to>
      <xdr:col>6</xdr:col>
      <xdr:colOff>0</xdr:colOff>
      <xdr:row>32</xdr:row>
      <xdr:rowOff>152280</xdr:rowOff>
    </xdr:to>
    <xdr:pic>
      <xdr:nvPicPr>
        <xdr:cNvPr id="2" name="Imagem 1" descr="Logo SLU.jpg">
          <a:extLst>
            <a:ext uri="{FF2B5EF4-FFF2-40B4-BE49-F238E27FC236}">
              <a16:creationId xmlns:a16="http://schemas.microsoft.com/office/drawing/2014/main" id="{C9C8273B-C44B-4DAE-B2F2-4F80EF4512B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133850" y="6334305"/>
          <a:ext cx="0" cy="2283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200160</xdr:colOff>
      <xdr:row>1</xdr:row>
      <xdr:rowOff>136440</xdr:rowOff>
    </xdr:from>
    <xdr:to>
      <xdr:col>2</xdr:col>
      <xdr:colOff>283320</xdr:colOff>
      <xdr:row>3</xdr:row>
      <xdr:rowOff>189000</xdr:rowOff>
    </xdr:to>
    <xdr:pic>
      <xdr:nvPicPr>
        <xdr:cNvPr id="3" name="Imagem 10" descr="SLU_logonova">
          <a:extLst>
            <a:ext uri="{FF2B5EF4-FFF2-40B4-BE49-F238E27FC236}">
              <a16:creationId xmlns:a16="http://schemas.microsoft.com/office/drawing/2014/main" id="{0420BDD2-8B00-46C9-8156-5EA46FE62A21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428760" y="336465"/>
          <a:ext cx="835635" cy="5478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21960</xdr:colOff>
      <xdr:row>1</xdr:row>
      <xdr:rowOff>127080</xdr:rowOff>
    </xdr:from>
    <xdr:to>
      <xdr:col>1</xdr:col>
      <xdr:colOff>995400</xdr:colOff>
      <xdr:row>3</xdr:row>
      <xdr:rowOff>179640</xdr:rowOff>
    </xdr:to>
    <xdr:pic>
      <xdr:nvPicPr>
        <xdr:cNvPr id="2" name="Imagem 10" descr="SLU_logonova">
          <a:extLst>
            <a:ext uri="{FF2B5EF4-FFF2-40B4-BE49-F238E27FC236}">
              <a16:creationId xmlns:a16="http://schemas.microsoft.com/office/drawing/2014/main" id="{C812FFAE-EF5B-4E09-BF7C-CB4197FC651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02935" y="317580"/>
          <a:ext cx="973440" cy="5478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2</xdr:col>
      <xdr:colOff>898423</xdr:colOff>
      <xdr:row>28</xdr:row>
      <xdr:rowOff>52923</xdr:rowOff>
    </xdr:from>
    <xdr:to>
      <xdr:col>4</xdr:col>
      <xdr:colOff>494503</xdr:colOff>
      <xdr:row>28</xdr:row>
      <xdr:rowOff>193023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DE6D74B7-6545-4564-BB45-C134F0580855}"/>
            </a:ext>
          </a:extLst>
        </xdr:cNvPr>
        <xdr:cNvSpPr/>
      </xdr:nvSpPr>
      <xdr:spPr>
        <a:xfrm>
          <a:off x="2098573" y="6358473"/>
          <a:ext cx="2253555" cy="1401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none" lIns="0" tIns="0" rIns="0" bIns="0">
          <a:spAutoFit/>
        </a:bodyPr>
        <a:lstStyle/>
        <a:p>
          <a:pPr>
            <a:lnSpc>
              <a:spcPct val="100000"/>
            </a:lnSpc>
          </a:pPr>
          <a:r>
            <a:rPr lang="pt-BR" sz="1100" b="0" strike="noStrike" spc="-1">
              <a:solidFill>
                <a:srgbClr val="000000"/>
              </a:solidFill>
              <a:latin typeface="Cambria Math"/>
            </a:rPr>
            <a:t>𝐵𝐷𝐼=</a:t>
          </a:r>
          <a:r>
            <a:rPr lang="pt-BR" sz="1100" b="0" strike="noStrike" spc="-1">
              <a:solidFill>
                <a:srgbClr val="836967"/>
              </a:solidFill>
              <a:latin typeface="Cambria Math"/>
            </a:rPr>
            <a:t>[((</a:t>
          </a:r>
          <a:r>
            <a:rPr lang="pt-BR" sz="1100" b="0" strike="noStrike" spc="-1">
              <a:solidFill>
                <a:srgbClr val="000000"/>
              </a:solidFill>
              <a:latin typeface="Cambria Math"/>
            </a:rPr>
            <a:t>1+(AC+S+R+G))(1+DF)(1+L)</a:t>
          </a:r>
          <a:r>
            <a:rPr lang="pt-BR" sz="1100" b="0" strike="noStrike" spc="-1">
              <a:solidFill>
                <a:srgbClr val="836967"/>
              </a:solidFill>
              <a:latin typeface="Cambria Math"/>
            </a:rPr>
            <a:t>)/(</a:t>
          </a:r>
          <a:r>
            <a:rPr lang="pt-BR" sz="1100" b="0" strike="noStrike" spc="-1">
              <a:solidFill>
                <a:srgbClr val="000000"/>
              </a:solidFill>
              <a:latin typeface="Cambria Math"/>
            </a:rPr>
            <a:t>(1−I)</a:t>
          </a:r>
          <a:r>
            <a:rPr lang="pt-BR" sz="1100" b="0" strike="noStrike" spc="-1">
              <a:solidFill>
                <a:srgbClr val="836967"/>
              </a:solidFill>
              <a:latin typeface="Cambria Math"/>
            </a:rPr>
            <a:t>)</a:t>
          </a:r>
          <a:r>
            <a:rPr lang="pt-BR" sz="1100" b="0" strike="noStrike" spc="-1">
              <a:solidFill>
                <a:srgbClr val="000000"/>
              </a:solidFill>
              <a:latin typeface="Cambria Math"/>
            </a:rPr>
            <a:t>−1]×100</a:t>
          </a:r>
          <a:endParaRPr lang="pt-BR" sz="1100" b="0" strike="noStrike" spc="-1">
            <a:latin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abriel.ribeiro\Downloads\Planilha%20Or&#231;ament&#225;ria%20-%20LAGOAS%20V1.xlsx" TargetMode="External"/><Relationship Id="rId1" Type="http://schemas.openxmlformats.org/officeDocument/2006/relationships/externalLinkPath" Target="file:///C:\Users\gabriel.ribeiro\Downloads\Planilha%20Or&#231;ament&#225;ria%20-%20LAGOAS%20V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RECENTES\DITEC\ASSESSORIAS\GABRIEL%20RIBEIRO\Planilha%20Or&#231;ament&#225;ria%20-%20LAGOAS%20V1-%20an&#225;lise%20proposta%204.xlsx" TargetMode="External"/><Relationship Id="rId1" Type="http://schemas.openxmlformats.org/officeDocument/2006/relationships/externalLinkPath" Target="Planilha%20Or&#231;ament&#225;ria%20-%20LAGOAS%20V1-%20an&#225;lise%20proposta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MÓRIA L2"/>
      <sheetName val="MEMÓRIA L3"/>
      <sheetName val="B-ORÇAMENTO "/>
      <sheetName val="C - FÍSICO FINANCEIRO"/>
      <sheetName val="PLANEJAMENTO"/>
      <sheetName val="D - DESEMBOLSO"/>
      <sheetName val="E - BDI"/>
      <sheetName val="F - Comp. SLU"/>
      <sheetName val="G- MOB E DESMOB."/>
      <sheetName val="D-ORÇ MODELO"/>
      <sheetName val="D - Comp. MODELO"/>
      <sheetName val="D - BDI MODELO"/>
      <sheetName val="COMPOSIÇÕES 11-2023"/>
      <sheetName val="INSUMOS 11-2023"/>
      <sheetName val="SICRO COMPOSIÇÕES "/>
      <sheetName val="SICRO MATERIAIS"/>
    </sheetNames>
    <sheetDataSet>
      <sheetData sheetId="0"/>
      <sheetData sheetId="1"/>
      <sheetData sheetId="2">
        <row r="6">
          <cell r="E6" t="str">
            <v>LAGOAS DE LIXIVIADOS</v>
          </cell>
        </row>
        <row r="7">
          <cell r="E7" t="str">
            <v>ASB - SLU - SAMAMBAIA/DF</v>
          </cell>
        </row>
        <row r="8">
          <cell r="E8" t="str">
            <v>LAGOAS DE ACÚMULO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MÓRIA L2"/>
      <sheetName val="MEMÓRIA L3"/>
      <sheetName val="B-ORÇAMENTO "/>
      <sheetName val="C - FÍSICO FINANCEIRO"/>
      <sheetName val="PLANEJAMENTO"/>
      <sheetName val="D - DESEMBOLSO"/>
      <sheetName val="E - BDI"/>
      <sheetName val="F - Comp. SLU"/>
      <sheetName val="G- MOB E DESMOB."/>
      <sheetName val="D-ORÇ MODELO"/>
      <sheetName val="D - Comp. MODELO"/>
      <sheetName val="D - BDI MODELO"/>
      <sheetName val="COMPOSIÇÕES 11-2023"/>
      <sheetName val="INSUMOS 11-2023"/>
      <sheetName val="SICRO COMPOSIÇÕES "/>
      <sheetName val="SICRO MATERIAIS"/>
    </sheetNames>
    <sheetDataSet>
      <sheetData sheetId="0"/>
      <sheetData sheetId="1"/>
      <sheetData sheetId="2">
        <row r="6">
          <cell r="E6" t="str">
            <v>LAGOAS DE LIXIVIADOS</v>
          </cell>
        </row>
        <row r="7">
          <cell r="E7" t="str">
            <v>ASB - SLU - SAMAMBAIA/DF</v>
          </cell>
        </row>
        <row r="8">
          <cell r="E8" t="str">
            <v>LAGOAS DE ACÚMULO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7C37B-33EB-4590-A9CE-2A0F09800248}">
  <sheetPr>
    <pageSetUpPr fitToPage="1"/>
  </sheetPr>
  <dimension ref="A1:K92"/>
  <sheetViews>
    <sheetView showGridLines="0" tabSelected="1" view="pageBreakPreview" topLeftCell="B1" zoomScale="85" zoomScaleNormal="90" zoomScaleSheetLayoutView="85" zoomScalePageLayoutView="90" workbookViewId="0">
      <selection activeCell="E2" sqref="E2:I7"/>
    </sheetView>
  </sheetViews>
  <sheetFormatPr defaultColWidth="8.5703125" defaultRowHeight="15" x14ac:dyDescent="0.25"/>
  <cols>
    <col min="1" max="1" width="2.7109375" customWidth="1"/>
    <col min="2" max="2" width="15.28515625" style="120" bestFit="1" customWidth="1"/>
    <col min="3" max="3" width="12.28515625" style="94" bestFit="1" customWidth="1"/>
    <col min="4" max="4" width="14.140625" style="94" bestFit="1" customWidth="1"/>
    <col min="5" max="5" width="155.28515625" style="95" bestFit="1" customWidth="1"/>
    <col min="6" max="6" width="8.28515625" style="96" bestFit="1" customWidth="1"/>
    <col min="7" max="7" width="11.42578125" style="95" customWidth="1"/>
    <col min="8" max="8" width="26.28515625" style="3" bestFit="1" customWidth="1"/>
    <col min="9" max="9" width="21.140625" style="97" customWidth="1"/>
    <col min="10" max="10" width="21.140625" style="98" customWidth="1"/>
    <col min="11" max="11" width="26.7109375" style="98" bestFit="1" customWidth="1"/>
    <col min="12" max="12" width="12.7109375" customWidth="1"/>
    <col min="13" max="13" width="13" customWidth="1"/>
    <col min="14" max="14" width="22.42578125" customWidth="1"/>
    <col min="15" max="15" width="13.85546875" customWidth="1"/>
    <col min="16" max="16" width="19.28515625" customWidth="1"/>
    <col min="17" max="17" width="13.140625" customWidth="1"/>
    <col min="18" max="18" width="15.85546875" customWidth="1"/>
    <col min="19" max="19" width="10.5703125" customWidth="1"/>
    <col min="20" max="20" width="15.85546875" customWidth="1"/>
    <col min="21" max="21" width="20.140625" customWidth="1"/>
    <col min="22" max="22" width="16.5703125" customWidth="1"/>
  </cols>
  <sheetData>
    <row r="1" spans="2:11" ht="15.75" thickBot="1" x14ac:dyDescent="0.3"/>
    <row r="2" spans="2:11" ht="19.5" customHeight="1" thickBot="1" x14ac:dyDescent="0.3">
      <c r="B2" s="205"/>
      <c r="C2" s="121"/>
      <c r="D2" s="121"/>
      <c r="E2" s="207" t="s">
        <v>148</v>
      </c>
      <c r="F2" s="207"/>
      <c r="G2" s="207"/>
      <c r="H2" s="207"/>
      <c r="I2" s="207"/>
      <c r="J2" s="204">
        <v>4.3021999999999998E-2</v>
      </c>
      <c r="K2" s="204"/>
    </row>
    <row r="3" spans="2:11" ht="16.5" customHeight="1" thickBot="1" x14ac:dyDescent="0.3">
      <c r="B3" s="205"/>
      <c r="C3" s="121"/>
      <c r="D3" s="121"/>
      <c r="E3" s="207"/>
      <c r="F3" s="207"/>
      <c r="G3" s="207"/>
      <c r="H3" s="207"/>
      <c r="I3" s="207"/>
      <c r="J3" s="204"/>
      <c r="K3" s="204"/>
    </row>
    <row r="4" spans="2:11" ht="15.75" customHeight="1" thickBot="1" x14ac:dyDescent="0.3">
      <c r="B4" s="206"/>
      <c r="C4" s="121"/>
      <c r="D4" s="121"/>
      <c r="E4" s="207"/>
      <c r="F4" s="207"/>
      <c r="G4" s="207"/>
      <c r="H4" s="207"/>
      <c r="I4" s="207"/>
      <c r="J4" s="204"/>
      <c r="K4" s="204"/>
    </row>
    <row r="5" spans="2:11" x14ac:dyDescent="0.25">
      <c r="B5" s="122" t="s">
        <v>0</v>
      </c>
      <c r="C5" s="121" t="s">
        <v>1</v>
      </c>
      <c r="D5" s="121"/>
      <c r="E5" s="207"/>
      <c r="F5" s="207"/>
      <c r="G5" s="207"/>
      <c r="H5" s="207"/>
      <c r="I5" s="207"/>
      <c r="J5" s="204"/>
      <c r="K5" s="204"/>
    </row>
    <row r="6" spans="2:11" x14ac:dyDescent="0.25">
      <c r="B6" s="122" t="s">
        <v>2</v>
      </c>
      <c r="C6" s="121" t="s">
        <v>3</v>
      </c>
      <c r="D6" s="121"/>
      <c r="E6" s="207"/>
      <c r="F6" s="207"/>
      <c r="G6" s="207"/>
      <c r="H6" s="207"/>
      <c r="I6" s="207"/>
      <c r="J6" s="204"/>
      <c r="K6" s="204"/>
    </row>
    <row r="7" spans="2:11" ht="15.75" thickBot="1" x14ac:dyDescent="0.3">
      <c r="B7" s="123" t="s">
        <v>4</v>
      </c>
      <c r="C7" s="124"/>
      <c r="D7" s="124"/>
      <c r="E7" s="208"/>
      <c r="F7" s="208"/>
      <c r="G7" s="208"/>
      <c r="H7" s="208"/>
      <c r="I7" s="208"/>
      <c r="J7" s="204"/>
      <c r="K7" s="204"/>
    </row>
    <row r="8" spans="2:11" x14ac:dyDescent="0.25">
      <c r="B8" s="22"/>
      <c r="C8" s="23" t="s">
        <v>5</v>
      </c>
      <c r="D8" s="23" t="s">
        <v>6</v>
      </c>
      <c r="E8" s="24" t="s">
        <v>7</v>
      </c>
      <c r="F8" s="24" t="s">
        <v>8</v>
      </c>
      <c r="G8" s="24" t="s">
        <v>9</v>
      </c>
      <c r="H8" s="4" t="s">
        <v>144</v>
      </c>
      <c r="I8" s="25" t="s">
        <v>145</v>
      </c>
      <c r="J8" s="21" t="s">
        <v>146</v>
      </c>
      <c r="K8" s="21" t="s">
        <v>147</v>
      </c>
    </row>
    <row r="9" spans="2:11" x14ac:dyDescent="0.25">
      <c r="B9" s="26">
        <v>1</v>
      </c>
      <c r="C9" s="27"/>
      <c r="D9" s="27"/>
      <c r="E9" s="28" t="s">
        <v>10</v>
      </c>
      <c r="F9" s="29"/>
      <c r="G9" s="30" t="s">
        <v>11</v>
      </c>
      <c r="H9" s="31" t="s">
        <v>11</v>
      </c>
      <c r="I9" s="32"/>
      <c r="J9" s="33"/>
      <c r="K9" s="34"/>
    </row>
    <row r="10" spans="2:11" x14ac:dyDescent="0.25">
      <c r="B10" s="35" t="s">
        <v>12</v>
      </c>
      <c r="C10" s="36"/>
      <c r="D10" s="36"/>
      <c r="E10" s="37" t="s">
        <v>13</v>
      </c>
      <c r="F10" s="38"/>
      <c r="G10" s="39" t="s">
        <v>11</v>
      </c>
      <c r="H10" s="40" t="s">
        <v>11</v>
      </c>
      <c r="I10" s="41"/>
      <c r="J10" s="42"/>
      <c r="K10" s="43"/>
    </row>
    <row r="11" spans="2:11" x14ac:dyDescent="0.25">
      <c r="B11" s="44" t="s">
        <v>14</v>
      </c>
      <c r="C11" s="45">
        <v>4813</v>
      </c>
      <c r="D11" s="45" t="s">
        <v>15</v>
      </c>
      <c r="E11" s="46" t="s">
        <v>65</v>
      </c>
      <c r="F11" s="47" t="s">
        <v>61</v>
      </c>
      <c r="G11" s="48">
        <v>6</v>
      </c>
      <c r="H11" s="5">
        <v>250</v>
      </c>
      <c r="I11" s="5">
        <v>1500</v>
      </c>
      <c r="J11" s="14">
        <f>K11/G11</f>
        <v>239.24450000000002</v>
      </c>
      <c r="K11" s="14">
        <f>I11*(1-$J$2)</f>
        <v>1435.4670000000001</v>
      </c>
    </row>
    <row r="12" spans="2:11" x14ac:dyDescent="0.25">
      <c r="B12" s="35" t="s">
        <v>16</v>
      </c>
      <c r="C12" s="36"/>
      <c r="D12" s="36"/>
      <c r="E12" s="37" t="s">
        <v>17</v>
      </c>
      <c r="F12" s="38"/>
      <c r="G12" s="49" t="s">
        <v>11</v>
      </c>
      <c r="H12" s="50" t="s">
        <v>11</v>
      </c>
      <c r="I12" s="51"/>
      <c r="J12" s="52"/>
      <c r="K12" s="53"/>
    </row>
    <row r="13" spans="2:11" x14ac:dyDescent="0.25">
      <c r="B13" s="44" t="s">
        <v>18</v>
      </c>
      <c r="C13" s="45">
        <v>98525</v>
      </c>
      <c r="D13" s="45" t="s">
        <v>15</v>
      </c>
      <c r="E13" s="46" t="s">
        <v>56</v>
      </c>
      <c r="F13" s="47" t="s">
        <v>41</v>
      </c>
      <c r="G13" s="54">
        <v>20548.541000000001</v>
      </c>
      <c r="H13" s="5">
        <v>0.4</v>
      </c>
      <c r="I13" s="55">
        <v>8219.42</v>
      </c>
      <c r="J13" s="14">
        <f>K13/G13</f>
        <v>0.38279136765768429</v>
      </c>
      <c r="K13" s="14">
        <f>I13*(1-$J$2)</f>
        <v>7865.80411276</v>
      </c>
    </row>
    <row r="14" spans="2:11" x14ac:dyDescent="0.25">
      <c r="B14" s="44" t="s">
        <v>125</v>
      </c>
      <c r="C14" s="45" t="s">
        <v>138</v>
      </c>
      <c r="D14" s="45" t="s">
        <v>28</v>
      </c>
      <c r="E14" s="46" t="s">
        <v>91</v>
      </c>
      <c r="F14" s="47" t="s">
        <v>92</v>
      </c>
      <c r="G14" s="54">
        <v>4315.1936100000003</v>
      </c>
      <c r="H14" s="5">
        <v>2.0099999999999998</v>
      </c>
      <c r="I14" s="55">
        <v>8673.5400000000009</v>
      </c>
      <c r="J14" s="14">
        <f>K14/G14</f>
        <v>1.9235259671512168</v>
      </c>
      <c r="K14" s="14">
        <f>I14*(1-$J$2)</f>
        <v>8300.386962120001</v>
      </c>
    </row>
    <row r="15" spans="2:11" x14ac:dyDescent="0.25">
      <c r="B15" s="44" t="s">
        <v>126</v>
      </c>
      <c r="C15" s="45">
        <v>95876</v>
      </c>
      <c r="D15" s="45" t="s">
        <v>15</v>
      </c>
      <c r="E15" s="46" t="s">
        <v>54</v>
      </c>
      <c r="F15" s="47" t="s">
        <v>53</v>
      </c>
      <c r="G15" s="54">
        <v>4315.1936100000003</v>
      </c>
      <c r="H15" s="5">
        <v>2.16</v>
      </c>
      <c r="I15" s="55">
        <v>9320.82</v>
      </c>
      <c r="J15" s="14">
        <f>K15/G15</f>
        <v>2.0670728797172089</v>
      </c>
      <c r="K15" s="14">
        <f>I15*(1-$J$2)</f>
        <v>8919.8196819599998</v>
      </c>
    </row>
    <row r="16" spans="2:11" x14ac:dyDescent="0.25">
      <c r="B16" s="44" t="s">
        <v>143</v>
      </c>
      <c r="C16" s="45">
        <v>965</v>
      </c>
      <c r="D16" s="56" t="s">
        <v>140</v>
      </c>
      <c r="E16" t="s">
        <v>139</v>
      </c>
      <c r="F16" s="57" t="s">
        <v>42</v>
      </c>
      <c r="G16" s="54">
        <v>120</v>
      </c>
      <c r="H16" s="5">
        <v>74.42</v>
      </c>
      <c r="I16" s="55">
        <v>8930.4</v>
      </c>
      <c r="J16" s="14">
        <f>K16/G16</f>
        <v>71.218302759999986</v>
      </c>
      <c r="K16" s="14">
        <f>I16*(1-$J$2)</f>
        <v>8546.1963311999989</v>
      </c>
    </row>
    <row r="17" spans="2:11" x14ac:dyDescent="0.25">
      <c r="B17" s="58" t="s">
        <v>19</v>
      </c>
      <c r="C17" s="59"/>
      <c r="D17" s="59"/>
      <c r="E17" s="60" t="s">
        <v>20</v>
      </c>
      <c r="F17" s="61"/>
      <c r="G17" s="62"/>
      <c r="H17" s="63"/>
      <c r="I17" s="64"/>
      <c r="J17" s="65"/>
      <c r="K17" s="66"/>
    </row>
    <row r="18" spans="2:11" x14ac:dyDescent="0.25">
      <c r="B18" s="67" t="s">
        <v>21</v>
      </c>
      <c r="C18" s="45">
        <v>10776</v>
      </c>
      <c r="D18" s="45" t="s">
        <v>15</v>
      </c>
      <c r="E18" s="46" t="s">
        <v>63</v>
      </c>
      <c r="F18" s="47" t="s">
        <v>60</v>
      </c>
      <c r="G18" s="48">
        <v>6</v>
      </c>
      <c r="H18" s="5">
        <v>976.56</v>
      </c>
      <c r="I18" s="55">
        <v>5859.36</v>
      </c>
      <c r="J18" s="14">
        <f>K18/G18</f>
        <v>934.54643567999995</v>
      </c>
      <c r="K18" s="14">
        <f>I18*(1-$J$2)</f>
        <v>5607.2786140799999</v>
      </c>
    </row>
    <row r="19" spans="2:11" ht="30" x14ac:dyDescent="0.25">
      <c r="B19" s="44" t="s">
        <v>118</v>
      </c>
      <c r="C19" s="45">
        <v>10777</v>
      </c>
      <c r="D19" s="45" t="s">
        <v>15</v>
      </c>
      <c r="E19" s="46" t="s">
        <v>62</v>
      </c>
      <c r="F19" s="47" t="s">
        <v>60</v>
      </c>
      <c r="G19" s="48">
        <v>6</v>
      </c>
      <c r="H19" s="5">
        <v>1419.27</v>
      </c>
      <c r="I19" s="55">
        <v>8515.6200000000008</v>
      </c>
      <c r="J19" s="14">
        <f>K19/G19</f>
        <v>1358.2101660600001</v>
      </c>
      <c r="K19" s="14">
        <f>I19*(1-$J$2)</f>
        <v>8149.2609963600007</v>
      </c>
    </row>
    <row r="20" spans="2:11" x14ac:dyDescent="0.25">
      <c r="B20" s="58" t="s">
        <v>121</v>
      </c>
      <c r="C20" s="59"/>
      <c r="D20" s="59"/>
      <c r="E20" s="60" t="s">
        <v>20</v>
      </c>
      <c r="F20" s="61"/>
      <c r="G20" s="62"/>
      <c r="H20" s="63"/>
      <c r="I20" s="64"/>
      <c r="J20" s="65"/>
      <c r="K20" s="66"/>
    </row>
    <row r="21" spans="2:11" x14ac:dyDescent="0.25">
      <c r="B21" s="44" t="s">
        <v>122</v>
      </c>
      <c r="C21" s="45" t="s">
        <v>142</v>
      </c>
      <c r="D21" s="45" t="s">
        <v>28</v>
      </c>
      <c r="E21" s="46" t="s">
        <v>112</v>
      </c>
      <c r="F21" s="47" t="s">
        <v>43</v>
      </c>
      <c r="G21" s="48">
        <v>2</v>
      </c>
      <c r="H21" s="5">
        <v>8608.406500000001</v>
      </c>
      <c r="I21" s="55">
        <v>17216.810000000001</v>
      </c>
      <c r="J21" s="14">
        <f>K21/G21</f>
        <v>8238.0542000900004</v>
      </c>
      <c r="K21" s="14">
        <f>I21*(1-$J$2)</f>
        <v>16476.108400180001</v>
      </c>
    </row>
    <row r="22" spans="2:11" x14ac:dyDescent="0.25">
      <c r="B22" s="68"/>
      <c r="C22" s="69"/>
      <c r="D22" s="69"/>
      <c r="E22" s="70"/>
      <c r="F22" s="71"/>
      <c r="G22" s="72"/>
      <c r="H22" s="6" t="s">
        <v>22</v>
      </c>
      <c r="I22" s="73">
        <v>68235.97</v>
      </c>
      <c r="J22" s="15" t="s">
        <v>22</v>
      </c>
      <c r="K22" s="74">
        <f>SUM(K11:K21)</f>
        <v>65300.322098660006</v>
      </c>
    </row>
    <row r="23" spans="2:11" x14ac:dyDescent="0.25">
      <c r="B23" s="75"/>
      <c r="C23" s="76"/>
      <c r="D23" s="76"/>
      <c r="E23" s="77"/>
      <c r="F23" s="77"/>
      <c r="G23" s="77"/>
      <c r="H23" s="7"/>
      <c r="I23" s="78"/>
      <c r="J23" s="79"/>
      <c r="K23" s="80"/>
    </row>
    <row r="24" spans="2:11" x14ac:dyDescent="0.25">
      <c r="B24" s="81">
        <v>2</v>
      </c>
      <c r="C24" s="82"/>
      <c r="D24" s="82"/>
      <c r="E24" s="83" t="s">
        <v>31</v>
      </c>
      <c r="F24" s="84"/>
      <c r="G24" s="85"/>
      <c r="H24" s="86"/>
      <c r="I24" s="87"/>
      <c r="J24" s="88"/>
      <c r="K24" s="89"/>
    </row>
    <row r="25" spans="2:11" x14ac:dyDescent="0.25">
      <c r="B25" s="58" t="s">
        <v>23</v>
      </c>
      <c r="C25" s="59"/>
      <c r="D25" s="59"/>
      <c r="E25" s="60" t="s">
        <v>33</v>
      </c>
      <c r="F25" s="61"/>
      <c r="G25" s="90"/>
      <c r="H25" s="63"/>
      <c r="I25" s="64"/>
      <c r="J25" s="65"/>
      <c r="K25" s="66"/>
    </row>
    <row r="26" spans="2:11" x14ac:dyDescent="0.25">
      <c r="B26" s="44" t="s">
        <v>24</v>
      </c>
      <c r="C26" s="91">
        <v>40819</v>
      </c>
      <c r="D26" s="45" t="s">
        <v>15</v>
      </c>
      <c r="E26" s="46" t="s">
        <v>64</v>
      </c>
      <c r="F26" s="47" t="s">
        <v>60</v>
      </c>
      <c r="G26" s="92">
        <v>6</v>
      </c>
      <c r="H26" s="5">
        <v>8090.98</v>
      </c>
      <c r="I26" s="55">
        <v>48545.88</v>
      </c>
      <c r="J26" s="14">
        <f>K26/G26</f>
        <v>7742.8898584400004</v>
      </c>
      <c r="K26" s="14">
        <f>I26*(1-$J$2)</f>
        <v>46457.33915064</v>
      </c>
    </row>
    <row r="27" spans="2:11" x14ac:dyDescent="0.25">
      <c r="B27" s="44" t="s">
        <v>25</v>
      </c>
      <c r="C27" s="45">
        <v>93567</v>
      </c>
      <c r="D27" s="45" t="s">
        <v>15</v>
      </c>
      <c r="E27" s="46" t="s">
        <v>57</v>
      </c>
      <c r="F27" s="47" t="s">
        <v>58</v>
      </c>
      <c r="G27" s="92">
        <v>6</v>
      </c>
      <c r="H27" s="5">
        <v>23255.01</v>
      </c>
      <c r="I27" s="55">
        <v>139530.06</v>
      </c>
      <c r="J27" s="14">
        <f>K27/G27</f>
        <v>22254.532959780001</v>
      </c>
      <c r="K27" s="14">
        <f>I27*(1-$J$2)</f>
        <v>133527.19775868001</v>
      </c>
    </row>
    <row r="28" spans="2:11" x14ac:dyDescent="0.25">
      <c r="B28" s="44" t="s">
        <v>26</v>
      </c>
      <c r="C28" s="91">
        <v>40820</v>
      </c>
      <c r="D28" s="45" t="s">
        <v>15</v>
      </c>
      <c r="E28" s="46" t="s">
        <v>66</v>
      </c>
      <c r="F28" s="47" t="s">
        <v>60</v>
      </c>
      <c r="G28" s="92">
        <v>6</v>
      </c>
      <c r="H28" s="5">
        <v>3748.8</v>
      </c>
      <c r="I28" s="55">
        <v>22492.799999999999</v>
      </c>
      <c r="J28" s="14">
        <f>K28/G28</f>
        <v>3587.5191264</v>
      </c>
      <c r="K28" s="14">
        <f>I28*(1-$J$2)</f>
        <v>21525.114758399999</v>
      </c>
    </row>
    <row r="29" spans="2:11" x14ac:dyDescent="0.25">
      <c r="B29" s="68"/>
      <c r="C29" s="69"/>
      <c r="D29" s="69"/>
      <c r="E29" s="70"/>
      <c r="F29" s="71"/>
      <c r="G29" s="72"/>
      <c r="H29" s="6" t="s">
        <v>30</v>
      </c>
      <c r="I29" s="73">
        <v>210568.74</v>
      </c>
      <c r="J29" s="15" t="s">
        <v>30</v>
      </c>
      <c r="K29" s="74">
        <f>SUM(K26:K28)</f>
        <v>201509.65166772</v>
      </c>
    </row>
    <row r="30" spans="2:11" x14ac:dyDescent="0.25">
      <c r="B30" s="93"/>
      <c r="K30" s="99"/>
    </row>
    <row r="31" spans="2:11" x14ac:dyDescent="0.25">
      <c r="B31" s="26">
        <v>3</v>
      </c>
      <c r="C31" s="27"/>
      <c r="D31" s="27"/>
      <c r="E31" s="28" t="s">
        <v>93</v>
      </c>
      <c r="F31" s="29"/>
      <c r="G31" s="29" t="s">
        <v>11</v>
      </c>
      <c r="H31" s="100" t="s">
        <v>11</v>
      </c>
      <c r="I31" s="8"/>
      <c r="J31" s="16"/>
      <c r="K31" s="17"/>
    </row>
    <row r="32" spans="2:11" x14ac:dyDescent="0.25">
      <c r="B32" s="44" t="s">
        <v>77</v>
      </c>
      <c r="C32" s="45">
        <v>96385</v>
      </c>
      <c r="D32" s="45" t="s">
        <v>15</v>
      </c>
      <c r="E32" s="46" t="s">
        <v>51</v>
      </c>
      <c r="F32" s="47" t="s">
        <v>45</v>
      </c>
      <c r="G32" s="54">
        <v>1236.53</v>
      </c>
      <c r="H32" s="5">
        <v>11.59</v>
      </c>
      <c r="I32" s="55">
        <v>14331.38</v>
      </c>
      <c r="J32" s="14">
        <f>K32/G32</f>
        <v>11.091372930410099</v>
      </c>
      <c r="K32" s="14">
        <f>I32*(1-$J$2)</f>
        <v>13714.815369639999</v>
      </c>
    </row>
    <row r="33" spans="2:11" ht="30" x14ac:dyDescent="0.25">
      <c r="B33" s="44" t="s">
        <v>78</v>
      </c>
      <c r="C33" s="45">
        <v>101206</v>
      </c>
      <c r="D33" s="45" t="s">
        <v>15</v>
      </c>
      <c r="E33" s="46" t="s">
        <v>69</v>
      </c>
      <c r="F33" s="47" t="s">
        <v>45</v>
      </c>
      <c r="G33" s="54">
        <v>80014.924199999994</v>
      </c>
      <c r="H33" s="5">
        <v>12.62</v>
      </c>
      <c r="I33" s="55">
        <v>1009788.34</v>
      </c>
      <c r="J33" s="14">
        <f>K33/G33</f>
        <v>12.077062319288181</v>
      </c>
      <c r="K33" s="14">
        <f>I33*(1-$J$2)</f>
        <v>966345.22603651998</v>
      </c>
    </row>
    <row r="34" spans="2:11" x14ac:dyDescent="0.25">
      <c r="B34" s="68"/>
      <c r="C34" s="69"/>
      <c r="D34" s="69"/>
      <c r="E34" s="70"/>
      <c r="F34" s="71"/>
      <c r="G34" s="72"/>
      <c r="H34" s="6" t="s">
        <v>107</v>
      </c>
      <c r="I34" s="73">
        <v>1024119.72</v>
      </c>
      <c r="J34" s="15" t="s">
        <v>107</v>
      </c>
      <c r="K34" s="74">
        <f>SUM(K32:K33)</f>
        <v>980060.04140615999</v>
      </c>
    </row>
    <row r="35" spans="2:11" x14ac:dyDescent="0.25">
      <c r="B35" s="93"/>
      <c r="K35" s="99"/>
    </row>
    <row r="36" spans="2:11" x14ac:dyDescent="0.25">
      <c r="B36" s="26">
        <v>4</v>
      </c>
      <c r="C36" s="27"/>
      <c r="D36" s="27"/>
      <c r="E36" s="28" t="s">
        <v>71</v>
      </c>
      <c r="F36" s="29"/>
      <c r="G36" s="29" t="s">
        <v>11</v>
      </c>
      <c r="H36" s="100" t="s">
        <v>11</v>
      </c>
      <c r="I36" s="8"/>
      <c r="J36" s="16"/>
      <c r="K36" s="17"/>
    </row>
    <row r="37" spans="2:11" x14ac:dyDescent="0.25">
      <c r="B37" s="35" t="s">
        <v>32</v>
      </c>
      <c r="C37" s="36"/>
      <c r="D37" s="36"/>
      <c r="E37" s="37" t="s">
        <v>124</v>
      </c>
      <c r="F37" s="38"/>
      <c r="G37" s="38" t="s">
        <v>11</v>
      </c>
      <c r="H37" s="50" t="s">
        <v>11</v>
      </c>
      <c r="I37" s="9"/>
      <c r="J37" s="18"/>
      <c r="K37" s="19"/>
    </row>
    <row r="38" spans="2:11" x14ac:dyDescent="0.25">
      <c r="B38" s="44" t="s">
        <v>127</v>
      </c>
      <c r="C38" s="45">
        <v>100576</v>
      </c>
      <c r="D38" s="45" t="s">
        <v>15</v>
      </c>
      <c r="E38" s="46" t="s">
        <v>52</v>
      </c>
      <c r="F38" s="47" t="s">
        <v>41</v>
      </c>
      <c r="G38" s="92">
        <v>6970</v>
      </c>
      <c r="H38" s="5">
        <v>2.54</v>
      </c>
      <c r="I38" s="55">
        <v>17703.8</v>
      </c>
      <c r="J38" s="14">
        <f t="shared" ref="J38:J43" si="0">K38/G38</f>
        <v>2.4307241199999998</v>
      </c>
      <c r="K38" s="14">
        <f t="shared" ref="K38:K43" si="1">I38*(1-$J$2)</f>
        <v>16942.1471164</v>
      </c>
    </row>
    <row r="39" spans="2:11" x14ac:dyDescent="0.25">
      <c r="B39" s="44" t="s">
        <v>34</v>
      </c>
      <c r="C39" s="45">
        <v>100323</v>
      </c>
      <c r="D39" s="45" t="s">
        <v>15</v>
      </c>
      <c r="E39" s="46" t="s">
        <v>49</v>
      </c>
      <c r="F39" s="47" t="s">
        <v>45</v>
      </c>
      <c r="G39" s="92">
        <v>257.49700000000001</v>
      </c>
      <c r="H39" s="5">
        <v>259.64999999999998</v>
      </c>
      <c r="I39" s="55">
        <v>66859.100000000006</v>
      </c>
      <c r="J39" s="14">
        <f t="shared" si="0"/>
        <v>248.47935238002773</v>
      </c>
      <c r="K39" s="14">
        <f t="shared" si="1"/>
        <v>63982.687799800005</v>
      </c>
    </row>
    <row r="40" spans="2:11" x14ac:dyDescent="0.25">
      <c r="B40" s="44" t="s">
        <v>35</v>
      </c>
      <c r="C40" s="45">
        <v>100322</v>
      </c>
      <c r="D40" s="45" t="s">
        <v>15</v>
      </c>
      <c r="E40" s="46" t="s">
        <v>48</v>
      </c>
      <c r="F40" s="47" t="s">
        <v>45</v>
      </c>
      <c r="G40" s="92">
        <v>257.49700000000001</v>
      </c>
      <c r="H40" s="5">
        <v>224.95</v>
      </c>
      <c r="I40" s="55">
        <v>57923.95</v>
      </c>
      <c r="J40" s="14">
        <f t="shared" si="0"/>
        <v>215.27220054253056</v>
      </c>
      <c r="K40" s="14">
        <f t="shared" si="1"/>
        <v>55431.945823099995</v>
      </c>
    </row>
    <row r="41" spans="2:11" x14ac:dyDescent="0.25">
      <c r="B41" s="44" t="s">
        <v>36</v>
      </c>
      <c r="C41" s="45" t="s">
        <v>133</v>
      </c>
      <c r="D41" s="45" t="s">
        <v>28</v>
      </c>
      <c r="E41" s="46" t="s">
        <v>120</v>
      </c>
      <c r="F41" s="47" t="s">
        <v>68</v>
      </c>
      <c r="G41" s="92">
        <v>2574.9700000000003</v>
      </c>
      <c r="H41" s="5">
        <v>92.883044384543993</v>
      </c>
      <c r="I41" s="55">
        <v>239171.05</v>
      </c>
      <c r="J41" s="14">
        <f t="shared" si="0"/>
        <v>88.887029008842802</v>
      </c>
      <c r="K41" s="14">
        <f t="shared" si="1"/>
        <v>228881.43308689998</v>
      </c>
    </row>
    <row r="42" spans="2:11" x14ac:dyDescent="0.25">
      <c r="B42" s="44" t="s">
        <v>79</v>
      </c>
      <c r="C42" s="45" t="s">
        <v>136</v>
      </c>
      <c r="D42" s="45" t="s">
        <v>28</v>
      </c>
      <c r="E42" s="46" t="s">
        <v>119</v>
      </c>
      <c r="F42" s="47" t="s">
        <v>41</v>
      </c>
      <c r="G42" s="92">
        <v>7902.4</v>
      </c>
      <c r="H42" s="5">
        <v>28.570000000000004</v>
      </c>
      <c r="I42" s="55">
        <v>225771.57</v>
      </c>
      <c r="J42" s="14">
        <f t="shared" si="0"/>
        <v>27.340861702199334</v>
      </c>
      <c r="K42" s="14">
        <f t="shared" si="1"/>
        <v>216058.42551546</v>
      </c>
    </row>
    <row r="43" spans="2:11" x14ac:dyDescent="0.25">
      <c r="B43" s="44" t="s">
        <v>128</v>
      </c>
      <c r="C43" s="45" t="s">
        <v>137</v>
      </c>
      <c r="D43" s="45" t="s">
        <v>28</v>
      </c>
      <c r="E43" s="46" t="s">
        <v>110</v>
      </c>
      <c r="F43" s="47" t="s">
        <v>43</v>
      </c>
      <c r="G43" s="92">
        <v>54</v>
      </c>
      <c r="H43" s="5">
        <v>376.08320100000003</v>
      </c>
      <c r="I43" s="55">
        <v>20308.490000000002</v>
      </c>
      <c r="J43" s="14">
        <f t="shared" si="0"/>
        <v>359.90329894851857</v>
      </c>
      <c r="K43" s="14">
        <f t="shared" si="1"/>
        <v>19434.778143220003</v>
      </c>
    </row>
    <row r="44" spans="2:11" x14ac:dyDescent="0.25">
      <c r="B44" s="35" t="s">
        <v>80</v>
      </c>
      <c r="C44" s="36"/>
      <c r="D44" s="36"/>
      <c r="E44" s="37" t="s">
        <v>123</v>
      </c>
      <c r="F44" s="61"/>
      <c r="G44" s="90"/>
      <c r="H44" s="10"/>
      <c r="I44" s="9"/>
      <c r="J44" s="18"/>
      <c r="K44" s="19"/>
    </row>
    <row r="45" spans="2:11" x14ac:dyDescent="0.25">
      <c r="B45" s="44" t="s">
        <v>81</v>
      </c>
      <c r="C45" s="45" t="s">
        <v>134</v>
      </c>
      <c r="D45" s="45" t="s">
        <v>28</v>
      </c>
      <c r="E45" s="46" t="s">
        <v>141</v>
      </c>
      <c r="F45" s="47" t="s">
        <v>41</v>
      </c>
      <c r="G45" s="92">
        <v>7902.4</v>
      </c>
      <c r="H45" s="5">
        <v>67.81</v>
      </c>
      <c r="I45" s="55">
        <v>535861.74</v>
      </c>
      <c r="J45" s="14">
        <f>K45/G45</f>
        <v>64.892677695601336</v>
      </c>
      <c r="K45" s="14">
        <f>I45*(1-$J$2)</f>
        <v>512807.89622171997</v>
      </c>
    </row>
    <row r="46" spans="2:11" x14ac:dyDescent="0.25">
      <c r="B46" s="35" t="s">
        <v>83</v>
      </c>
      <c r="C46" s="36"/>
      <c r="D46" s="36"/>
      <c r="E46" s="37" t="s">
        <v>74</v>
      </c>
      <c r="F46" s="61"/>
      <c r="G46" s="90"/>
      <c r="H46" s="10"/>
      <c r="I46" s="9"/>
      <c r="J46" s="18"/>
      <c r="K46" s="19"/>
    </row>
    <row r="47" spans="2:11" ht="30" x14ac:dyDescent="0.25">
      <c r="B47" s="44" t="s">
        <v>84</v>
      </c>
      <c r="C47" s="101">
        <v>99270</v>
      </c>
      <c r="D47" s="45" t="s">
        <v>15</v>
      </c>
      <c r="E47" s="46" t="s">
        <v>47</v>
      </c>
      <c r="F47" s="47" t="s">
        <v>43</v>
      </c>
      <c r="G47" s="102">
        <v>2</v>
      </c>
      <c r="H47" s="5">
        <v>686.57</v>
      </c>
      <c r="I47" s="55">
        <v>1373.14</v>
      </c>
      <c r="J47" s="14">
        <f>K47/G47</f>
        <v>657.03238546</v>
      </c>
      <c r="K47" s="14">
        <f>I47*(1-$J$2)</f>
        <v>1314.06477092</v>
      </c>
    </row>
    <row r="48" spans="2:11" x14ac:dyDescent="0.25">
      <c r="B48" s="44" t="s">
        <v>85</v>
      </c>
      <c r="C48" s="45" t="s">
        <v>135</v>
      </c>
      <c r="D48" s="45" t="s">
        <v>28</v>
      </c>
      <c r="E48" s="46" t="s">
        <v>113</v>
      </c>
      <c r="F48" s="47" t="s">
        <v>43</v>
      </c>
      <c r="G48" s="102">
        <v>8</v>
      </c>
      <c r="H48" s="5">
        <v>595.64851799999997</v>
      </c>
      <c r="I48" s="55">
        <v>4765.1881439999997</v>
      </c>
      <c r="J48" s="14">
        <f>K48/G48</f>
        <v>570.02252745860392</v>
      </c>
      <c r="K48" s="14">
        <f>I48*(1-$J$2)</f>
        <v>4560.1802196688313</v>
      </c>
    </row>
    <row r="49" spans="2:11" x14ac:dyDescent="0.25">
      <c r="B49" s="44" t="s">
        <v>86</v>
      </c>
      <c r="C49" s="101">
        <v>98115</v>
      </c>
      <c r="D49" s="45" t="s">
        <v>15</v>
      </c>
      <c r="E49" s="46" t="s">
        <v>50</v>
      </c>
      <c r="F49" s="47" t="s">
        <v>43</v>
      </c>
      <c r="G49" s="102">
        <v>2</v>
      </c>
      <c r="H49" s="5">
        <v>103.54</v>
      </c>
      <c r="I49" s="55">
        <v>207.08</v>
      </c>
      <c r="J49" s="14">
        <f>K49/G49</f>
        <v>99.085502120000001</v>
      </c>
      <c r="K49" s="14">
        <f>I49*(1-$J$2)</f>
        <v>198.17100424</v>
      </c>
    </row>
    <row r="50" spans="2:11" x14ac:dyDescent="0.25">
      <c r="B50" s="35" t="s">
        <v>87</v>
      </c>
      <c r="C50" s="36"/>
      <c r="D50" s="36"/>
      <c r="E50" s="37" t="s">
        <v>76</v>
      </c>
      <c r="F50" s="61"/>
      <c r="G50" s="90"/>
      <c r="H50" s="10"/>
      <c r="I50" s="9"/>
      <c r="J50" s="18"/>
      <c r="K50" s="19"/>
    </row>
    <row r="51" spans="2:11" ht="20.25" customHeight="1" x14ac:dyDescent="0.25">
      <c r="B51" s="44" t="s">
        <v>115</v>
      </c>
      <c r="C51" s="45">
        <v>102993</v>
      </c>
      <c r="D51" s="45" t="s">
        <v>15</v>
      </c>
      <c r="E51" s="46" t="s">
        <v>46</v>
      </c>
      <c r="F51" s="47" t="s">
        <v>42</v>
      </c>
      <c r="G51" s="92">
        <v>194.52</v>
      </c>
      <c r="H51" s="5">
        <v>104.84</v>
      </c>
      <c r="I51" s="55">
        <v>20393.48</v>
      </c>
      <c r="J51" s="14">
        <f>K51/G51</f>
        <v>100.32958926300637</v>
      </c>
      <c r="K51" s="14">
        <f>I51*(1-$J$2)</f>
        <v>19516.111703440001</v>
      </c>
    </row>
    <row r="52" spans="2:11" ht="30" x14ac:dyDescent="0.25">
      <c r="B52" s="44" t="s">
        <v>116</v>
      </c>
      <c r="C52" s="101">
        <v>92811</v>
      </c>
      <c r="D52" s="45" t="s">
        <v>15</v>
      </c>
      <c r="E52" s="46" t="s">
        <v>44</v>
      </c>
      <c r="F52" s="47" t="s">
        <v>42</v>
      </c>
      <c r="G52" s="92">
        <v>80</v>
      </c>
      <c r="H52" s="5">
        <v>77.8</v>
      </c>
      <c r="I52" s="55">
        <v>6224</v>
      </c>
      <c r="J52" s="14">
        <f>K52/G52</f>
        <v>74.452888399999992</v>
      </c>
      <c r="K52" s="14">
        <f>I52*(1-$J$2)</f>
        <v>5956.2310719999996</v>
      </c>
    </row>
    <row r="53" spans="2:11" ht="20.25" customHeight="1" x14ac:dyDescent="0.25">
      <c r="B53" s="44" t="s">
        <v>117</v>
      </c>
      <c r="C53" s="101">
        <v>7725</v>
      </c>
      <c r="D53" s="45" t="s">
        <v>15</v>
      </c>
      <c r="E53" s="46" t="s">
        <v>67</v>
      </c>
      <c r="F53" s="47" t="s">
        <v>59</v>
      </c>
      <c r="G53" s="92">
        <v>80</v>
      </c>
      <c r="H53" s="5">
        <v>240.83</v>
      </c>
      <c r="I53" s="55">
        <v>19266.400000000001</v>
      </c>
      <c r="J53" s="14">
        <f>K53/G53</f>
        <v>230.46901173999998</v>
      </c>
      <c r="K53" s="14">
        <f>I53*(1-$J$2)</f>
        <v>18437.5209392</v>
      </c>
    </row>
    <row r="54" spans="2:11" x14ac:dyDescent="0.25">
      <c r="B54" s="35" t="s">
        <v>88</v>
      </c>
      <c r="C54" s="36"/>
      <c r="D54" s="36"/>
      <c r="E54" s="37" t="s">
        <v>29</v>
      </c>
      <c r="F54" s="38"/>
      <c r="G54" s="38" t="s">
        <v>11</v>
      </c>
      <c r="H54" s="50" t="s">
        <v>11</v>
      </c>
      <c r="I54" s="9"/>
      <c r="J54" s="18"/>
      <c r="K54" s="19"/>
    </row>
    <row r="55" spans="2:11" ht="15" customHeight="1" x14ac:dyDescent="0.25">
      <c r="B55" s="44" t="s">
        <v>89</v>
      </c>
      <c r="C55" s="45">
        <v>94991</v>
      </c>
      <c r="D55" s="45" t="s">
        <v>15</v>
      </c>
      <c r="E55" s="46" t="s">
        <v>70</v>
      </c>
      <c r="F55" s="47" t="s">
        <v>45</v>
      </c>
      <c r="G55" s="102">
        <v>57.702399999999983</v>
      </c>
      <c r="H55" s="5">
        <v>677.14</v>
      </c>
      <c r="I55" s="55">
        <v>39072.6</v>
      </c>
      <c r="J55" s="14">
        <f>K55/G55</f>
        <v>648.00803091032628</v>
      </c>
      <c r="K55" s="14">
        <f>I55*(1-$J$2)</f>
        <v>37391.618602800001</v>
      </c>
    </row>
    <row r="56" spans="2:11" x14ac:dyDescent="0.25">
      <c r="B56" s="44" t="s">
        <v>90</v>
      </c>
      <c r="C56" s="45">
        <v>98504</v>
      </c>
      <c r="D56" s="45" t="s">
        <v>15</v>
      </c>
      <c r="E56" s="46" t="s">
        <v>55</v>
      </c>
      <c r="F56" s="47" t="s">
        <v>41</v>
      </c>
      <c r="G56" s="102">
        <v>4132.9032000000007</v>
      </c>
      <c r="H56" s="5">
        <v>16.5</v>
      </c>
      <c r="I56" s="55">
        <v>68192.899999999994</v>
      </c>
      <c r="J56" s="14">
        <f>K56/G56</f>
        <v>15.790136351657107</v>
      </c>
      <c r="K56" s="14">
        <f>I56*(1-$J$2)</f>
        <v>65259.105056199995</v>
      </c>
    </row>
    <row r="57" spans="2:11" x14ac:dyDescent="0.25">
      <c r="B57" s="68"/>
      <c r="C57" s="69"/>
      <c r="D57" s="69"/>
      <c r="E57" s="103"/>
      <c r="F57" s="71"/>
      <c r="G57" s="72"/>
      <c r="H57" s="104" t="s">
        <v>37</v>
      </c>
      <c r="I57" s="105">
        <v>1323094.4881439998</v>
      </c>
      <c r="J57" s="106" t="s">
        <v>37</v>
      </c>
      <c r="K57" s="107">
        <f>SUM(K38:K56)</f>
        <v>1266172.3170750686</v>
      </c>
    </row>
    <row r="58" spans="2:11" x14ac:dyDescent="0.25">
      <c r="B58" s="93"/>
      <c r="K58" s="99"/>
    </row>
    <row r="59" spans="2:11" x14ac:dyDescent="0.25">
      <c r="B59" s="26">
        <v>5</v>
      </c>
      <c r="C59" s="27"/>
      <c r="D59" s="27"/>
      <c r="E59" s="28" t="s">
        <v>72</v>
      </c>
      <c r="F59" s="29"/>
      <c r="G59" s="29" t="s">
        <v>11</v>
      </c>
      <c r="H59" s="100" t="s">
        <v>11</v>
      </c>
      <c r="I59" s="11"/>
      <c r="J59" s="20"/>
      <c r="K59" s="17"/>
    </row>
    <row r="60" spans="2:11" x14ac:dyDescent="0.25">
      <c r="B60" s="35" t="s">
        <v>95</v>
      </c>
      <c r="C60" s="36"/>
      <c r="D60" s="36"/>
      <c r="E60" s="37" t="s">
        <v>94</v>
      </c>
      <c r="F60" s="38"/>
      <c r="G60" s="38" t="s">
        <v>11</v>
      </c>
      <c r="H60" s="50" t="s">
        <v>11</v>
      </c>
      <c r="I60" s="9"/>
      <c r="J60" s="18"/>
      <c r="K60" s="19"/>
    </row>
    <row r="61" spans="2:11" x14ac:dyDescent="0.25">
      <c r="B61" s="44" t="s">
        <v>129</v>
      </c>
      <c r="C61" s="45">
        <v>100576</v>
      </c>
      <c r="D61" s="45" t="s">
        <v>15</v>
      </c>
      <c r="E61" s="46" t="s">
        <v>52</v>
      </c>
      <c r="F61" s="47" t="s">
        <v>41</v>
      </c>
      <c r="G61" s="92">
        <v>6499.991</v>
      </c>
      <c r="H61" s="5">
        <v>2.54</v>
      </c>
      <c r="I61" s="55">
        <v>16509.98</v>
      </c>
      <c r="J61" s="14">
        <f>K61/G61</f>
        <v>2.4307245410709029</v>
      </c>
      <c r="K61" s="14">
        <f>I61*(1-$J$2)</f>
        <v>15799.687640439999</v>
      </c>
    </row>
    <row r="62" spans="2:11" x14ac:dyDescent="0.25">
      <c r="B62" s="44" t="s">
        <v>130</v>
      </c>
      <c r="C62" s="45">
        <v>100323</v>
      </c>
      <c r="D62" s="45" t="s">
        <v>15</v>
      </c>
      <c r="E62" s="46" t="s">
        <v>49</v>
      </c>
      <c r="F62" s="47" t="s">
        <v>45</v>
      </c>
      <c r="G62" s="92">
        <v>369.52880000000005</v>
      </c>
      <c r="H62" s="5">
        <v>259.64999999999998</v>
      </c>
      <c r="I62" s="55">
        <v>95948.15</v>
      </c>
      <c r="J62" s="14">
        <f>K62/G62</f>
        <v>248.47933013800272</v>
      </c>
      <c r="K62" s="14">
        <f>I62*(1-$J$2)</f>
        <v>91820.268690699988</v>
      </c>
    </row>
    <row r="63" spans="2:11" x14ac:dyDescent="0.25">
      <c r="B63" s="44" t="s">
        <v>96</v>
      </c>
      <c r="C63" s="45">
        <v>100322</v>
      </c>
      <c r="D63" s="45" t="s">
        <v>15</v>
      </c>
      <c r="E63" s="46" t="s">
        <v>48</v>
      </c>
      <c r="F63" s="47" t="s">
        <v>45</v>
      </c>
      <c r="G63" s="92">
        <v>369.52880000000005</v>
      </c>
      <c r="H63" s="5">
        <v>224.95</v>
      </c>
      <c r="I63" s="55">
        <v>83125.5</v>
      </c>
      <c r="J63" s="14">
        <f>K63/G63</f>
        <v>215.2721918805787</v>
      </c>
      <c r="K63" s="14">
        <f>I63*(1-$J$2)</f>
        <v>79549.274739</v>
      </c>
    </row>
    <row r="64" spans="2:11" x14ac:dyDescent="0.25">
      <c r="B64" s="44" t="s">
        <v>97</v>
      </c>
      <c r="C64" s="45" t="s">
        <v>133</v>
      </c>
      <c r="D64" s="45" t="s">
        <v>28</v>
      </c>
      <c r="E64" s="46" t="s">
        <v>120</v>
      </c>
      <c r="F64" s="47" t="s">
        <v>68</v>
      </c>
      <c r="G64" s="92">
        <v>3695.288</v>
      </c>
      <c r="H64" s="5">
        <v>92.883044384543993</v>
      </c>
      <c r="I64" s="55">
        <v>343229.6</v>
      </c>
      <c r="J64" s="14">
        <f>K64/G64</f>
        <v>88.887030225736126</v>
      </c>
      <c r="K64" s="14">
        <f>I64*(1-$J$2)</f>
        <v>328463.1761488</v>
      </c>
    </row>
    <row r="65" spans="2:11" x14ac:dyDescent="0.25">
      <c r="B65" s="35" t="s">
        <v>98</v>
      </c>
      <c r="C65" s="36"/>
      <c r="D65" s="36"/>
      <c r="E65" s="37" t="s">
        <v>75</v>
      </c>
      <c r="F65" s="61"/>
      <c r="G65" s="90"/>
      <c r="H65" s="10"/>
      <c r="I65" s="9"/>
      <c r="J65" s="18"/>
      <c r="K65" s="19"/>
    </row>
    <row r="66" spans="2:11" x14ac:dyDescent="0.25">
      <c r="B66" s="44" t="s">
        <v>99</v>
      </c>
      <c r="C66" s="45" t="s">
        <v>27</v>
      </c>
      <c r="D66" s="45" t="s">
        <v>28</v>
      </c>
      <c r="E66" s="46" t="s">
        <v>141</v>
      </c>
      <c r="F66" s="47" t="s">
        <v>41</v>
      </c>
      <c r="G66" s="92">
        <v>7831.991</v>
      </c>
      <c r="H66" s="5">
        <v>67.81</v>
      </c>
      <c r="I66" s="55">
        <v>531087.31000000006</v>
      </c>
      <c r="J66" s="14">
        <f>K66/G66</f>
        <v>64.892678215434628</v>
      </c>
      <c r="K66" s="14">
        <f>I66*(1-$J$2)</f>
        <v>508238.87174918008</v>
      </c>
    </row>
    <row r="67" spans="2:11" x14ac:dyDescent="0.25">
      <c r="B67" s="44" t="s">
        <v>100</v>
      </c>
      <c r="C67" s="45" t="s">
        <v>73</v>
      </c>
      <c r="D67" s="45" t="s">
        <v>28</v>
      </c>
      <c r="E67" s="46" t="s">
        <v>119</v>
      </c>
      <c r="F67" s="47" t="s">
        <v>41</v>
      </c>
      <c r="G67" s="92">
        <v>7831.991</v>
      </c>
      <c r="H67" s="5">
        <v>28.570000000000004</v>
      </c>
      <c r="I67" s="55">
        <v>223759.98</v>
      </c>
      <c r="J67" s="14">
        <f>K67/G67</f>
        <v>27.340861109319459</v>
      </c>
      <c r="K67" s="14">
        <f>I67*(1-$J$2)</f>
        <v>214133.37814044001</v>
      </c>
    </row>
    <row r="68" spans="2:11" x14ac:dyDescent="0.25">
      <c r="B68" s="44" t="s">
        <v>82</v>
      </c>
      <c r="C68" s="45" t="s">
        <v>109</v>
      </c>
      <c r="D68" s="45" t="s">
        <v>28</v>
      </c>
      <c r="E68" s="46" t="s">
        <v>110</v>
      </c>
      <c r="F68" s="47" t="s">
        <v>43</v>
      </c>
      <c r="G68" s="92">
        <v>39</v>
      </c>
      <c r="H68" s="5">
        <v>376.08320100000003</v>
      </c>
      <c r="I68" s="55">
        <v>14667.24</v>
      </c>
      <c r="J68" s="14">
        <f>K68/G68</f>
        <v>359.90323078769234</v>
      </c>
      <c r="K68" s="14">
        <f>I68*(1-$J$2)</f>
        <v>14036.22600072</v>
      </c>
    </row>
    <row r="69" spans="2:11" x14ac:dyDescent="0.25">
      <c r="B69" s="35" t="s">
        <v>101</v>
      </c>
      <c r="C69" s="36"/>
      <c r="D69" s="36"/>
      <c r="E69" s="37" t="s">
        <v>74</v>
      </c>
      <c r="F69" s="61"/>
      <c r="G69" s="90"/>
      <c r="H69" s="10"/>
      <c r="I69" s="9"/>
      <c r="J69" s="18"/>
      <c r="K69" s="19"/>
    </row>
    <row r="70" spans="2:11" ht="30" x14ac:dyDescent="0.25">
      <c r="B70" s="44" t="s">
        <v>102</v>
      </c>
      <c r="C70" s="101">
        <v>99270</v>
      </c>
      <c r="D70" s="45" t="s">
        <v>15</v>
      </c>
      <c r="E70" s="46" t="s">
        <v>47</v>
      </c>
      <c r="F70" s="47" t="s">
        <v>43</v>
      </c>
      <c r="G70" s="102">
        <v>1</v>
      </c>
      <c r="H70" s="5">
        <v>686.57</v>
      </c>
      <c r="I70" s="55">
        <v>686.57</v>
      </c>
      <c r="J70" s="14">
        <f>K70/G70</f>
        <v>657.03238546</v>
      </c>
      <c r="K70" s="14">
        <f>I70*(1-$J$2)</f>
        <v>657.03238546</v>
      </c>
    </row>
    <row r="71" spans="2:11" x14ac:dyDescent="0.25">
      <c r="B71" s="44" t="s">
        <v>103</v>
      </c>
      <c r="C71" s="45" t="s">
        <v>114</v>
      </c>
      <c r="D71" s="45" t="s">
        <v>28</v>
      </c>
      <c r="E71" s="46" t="s">
        <v>113</v>
      </c>
      <c r="F71" s="47" t="s">
        <v>43</v>
      </c>
      <c r="G71" s="102">
        <v>4</v>
      </c>
      <c r="H71" s="5">
        <v>595.64851799999997</v>
      </c>
      <c r="I71" s="55">
        <v>2382.5940719999999</v>
      </c>
      <c r="J71" s="14">
        <f>K71/G71</f>
        <v>570.02252745860392</v>
      </c>
      <c r="K71" s="14">
        <f>I71*(1-$J$2)</f>
        <v>2280.0901098344157</v>
      </c>
    </row>
    <row r="72" spans="2:11" x14ac:dyDescent="0.25">
      <c r="B72" s="44" t="s">
        <v>104</v>
      </c>
      <c r="C72" s="101">
        <v>98115</v>
      </c>
      <c r="D72" s="45" t="s">
        <v>15</v>
      </c>
      <c r="E72" s="46" t="s">
        <v>50</v>
      </c>
      <c r="F72" s="47" t="s">
        <v>43</v>
      </c>
      <c r="G72" s="102">
        <v>1</v>
      </c>
      <c r="H72" s="5">
        <v>103.54</v>
      </c>
      <c r="I72" s="55">
        <v>103.54</v>
      </c>
      <c r="J72" s="14">
        <f>K72/G72</f>
        <v>99.085502120000001</v>
      </c>
      <c r="K72" s="14">
        <f>I72*(1-$J$2)</f>
        <v>99.085502120000001</v>
      </c>
    </row>
    <row r="73" spans="2:11" x14ac:dyDescent="0.25">
      <c r="B73" s="35" t="s">
        <v>105</v>
      </c>
      <c r="C73" s="36"/>
      <c r="D73" s="36"/>
      <c r="E73" s="37" t="s">
        <v>76</v>
      </c>
      <c r="F73" s="61"/>
      <c r="G73" s="90"/>
      <c r="H73" s="10"/>
      <c r="I73" s="9"/>
      <c r="J73" s="18"/>
      <c r="K73" s="19"/>
    </row>
    <row r="74" spans="2:11" ht="20.25" customHeight="1" x14ac:dyDescent="0.25">
      <c r="B74" s="44" t="s">
        <v>111</v>
      </c>
      <c r="C74" s="101">
        <v>102993</v>
      </c>
      <c r="D74" s="45" t="s">
        <v>15</v>
      </c>
      <c r="E74" s="46" t="s">
        <v>46</v>
      </c>
      <c r="F74" s="47" t="s">
        <v>42</v>
      </c>
      <c r="G74" s="92">
        <v>138</v>
      </c>
      <c r="H74" s="5">
        <v>104.84</v>
      </c>
      <c r="I74" s="55">
        <v>14467.92</v>
      </c>
      <c r="J74" s="14">
        <f>K74/G74</f>
        <v>100.32957352000001</v>
      </c>
      <c r="K74" s="14">
        <f>I74*(1-$J$2)</f>
        <v>13845.481145760001</v>
      </c>
    </row>
    <row r="75" spans="2:11" x14ac:dyDescent="0.25">
      <c r="B75" s="35" t="s">
        <v>106</v>
      </c>
      <c r="C75" s="36"/>
      <c r="D75" s="36"/>
      <c r="E75" s="37" t="s">
        <v>29</v>
      </c>
      <c r="F75" s="38"/>
      <c r="G75" s="38" t="s">
        <v>11</v>
      </c>
      <c r="H75" s="50" t="s">
        <v>11</v>
      </c>
      <c r="I75" s="9"/>
      <c r="J75" s="18"/>
      <c r="K75" s="19"/>
    </row>
    <row r="76" spans="2:11" x14ac:dyDescent="0.25">
      <c r="B76" s="44" t="s">
        <v>131</v>
      </c>
      <c r="C76" s="45">
        <v>94991</v>
      </c>
      <c r="D76" s="45" t="s">
        <v>15</v>
      </c>
      <c r="E76" s="46" t="s">
        <v>70</v>
      </c>
      <c r="F76" s="47" t="s">
        <v>45</v>
      </c>
      <c r="G76" s="102">
        <v>40.947200000000009</v>
      </c>
      <c r="H76" s="5">
        <v>677.14</v>
      </c>
      <c r="I76" s="55">
        <v>27726.99</v>
      </c>
      <c r="J76" s="14">
        <f>K76/G76</f>
        <v>648.00815284610417</v>
      </c>
      <c r="K76" s="14">
        <f>I76*(1-$J$2)</f>
        <v>26534.11943622</v>
      </c>
    </row>
    <row r="77" spans="2:11" x14ac:dyDescent="0.25">
      <c r="B77" s="44" t="s">
        <v>132</v>
      </c>
      <c r="C77" s="45">
        <v>98504</v>
      </c>
      <c r="D77" s="45" t="s">
        <v>15</v>
      </c>
      <c r="E77" s="46" t="s">
        <v>55</v>
      </c>
      <c r="F77" s="47" t="s">
        <v>41</v>
      </c>
      <c r="G77" s="102">
        <v>1243.0600000000002</v>
      </c>
      <c r="H77" s="5">
        <v>16.5</v>
      </c>
      <c r="I77" s="55">
        <v>20510.490000000002</v>
      </c>
      <c r="J77" s="14">
        <f>K77/G77</f>
        <v>15.790137</v>
      </c>
      <c r="K77" s="14">
        <f>I77*(1-$J$2)</f>
        <v>19628.087699220003</v>
      </c>
    </row>
    <row r="78" spans="2:11" x14ac:dyDescent="0.25">
      <c r="B78" s="68"/>
      <c r="C78" s="69"/>
      <c r="D78" s="69"/>
      <c r="E78" s="103"/>
      <c r="F78" s="71"/>
      <c r="G78" s="72"/>
      <c r="H78" s="104" t="s">
        <v>108</v>
      </c>
      <c r="I78" s="105">
        <v>1374205.8640719999</v>
      </c>
      <c r="J78" s="106" t="s">
        <v>108</v>
      </c>
      <c r="K78" s="107">
        <f>SUM(K61:K77)</f>
        <v>1315084.7793878946</v>
      </c>
    </row>
    <row r="79" spans="2:11" ht="15.75" thickBot="1" x14ac:dyDescent="0.3">
      <c r="B79" s="93"/>
      <c r="J79" s="108"/>
      <c r="K79" s="108"/>
    </row>
    <row r="80" spans="2:11" ht="15.75" thickBot="1" x14ac:dyDescent="0.3">
      <c r="B80" s="109"/>
      <c r="C80" s="95"/>
      <c r="D80" s="95"/>
      <c r="F80" s="95"/>
      <c r="H80" s="110" t="s">
        <v>149</v>
      </c>
      <c r="I80" s="12">
        <v>4000224.78</v>
      </c>
      <c r="J80" s="111" t="s">
        <v>38</v>
      </c>
      <c r="K80" s="1">
        <f>K78+K57+K34+K29+K22</f>
        <v>3828127.1116355034</v>
      </c>
    </row>
    <row r="81" spans="1:11" ht="15.75" thickBot="1" x14ac:dyDescent="0.3">
      <c r="B81" s="109"/>
      <c r="C81" s="95"/>
      <c r="D81" s="95"/>
      <c r="F81" s="95"/>
      <c r="H81" s="112"/>
      <c r="I81" s="113"/>
      <c r="J81" s="108"/>
      <c r="K81" s="108"/>
    </row>
    <row r="82" spans="1:11" ht="15.75" thickBot="1" x14ac:dyDescent="0.3">
      <c r="B82" s="109"/>
      <c r="C82" s="95"/>
      <c r="D82" s="95"/>
      <c r="F82" s="95"/>
      <c r="H82" s="110" t="s">
        <v>150</v>
      </c>
      <c r="I82" s="13">
        <v>0.19573999011764709</v>
      </c>
      <c r="J82" s="111" t="s">
        <v>39</v>
      </c>
      <c r="K82" s="2">
        <v>0.19573999011764709</v>
      </c>
    </row>
    <row r="83" spans="1:11" ht="15.75" thickBot="1" x14ac:dyDescent="0.3">
      <c r="B83" s="109"/>
      <c r="C83" s="95"/>
      <c r="D83" s="95"/>
      <c r="F83" s="95"/>
      <c r="H83" s="114"/>
      <c r="J83" s="108"/>
      <c r="K83" s="108"/>
    </row>
    <row r="84" spans="1:11" ht="15.75" thickBot="1" x14ac:dyDescent="0.3">
      <c r="B84" s="109"/>
      <c r="C84" s="95"/>
      <c r="D84" s="95"/>
      <c r="F84" s="95"/>
      <c r="H84" s="115" t="s">
        <v>151</v>
      </c>
      <c r="I84" s="12">
        <v>4783228.7300000004</v>
      </c>
      <c r="J84" s="116" t="s">
        <v>40</v>
      </c>
      <c r="K84" s="1">
        <f>K80*(1+K82)</f>
        <v>4577444.6746361339</v>
      </c>
    </row>
    <row r="85" spans="1:11" x14ac:dyDescent="0.25">
      <c r="B85" s="109"/>
      <c r="C85" s="95"/>
      <c r="D85" s="95"/>
      <c r="F85" s="95"/>
      <c r="I85" s="117"/>
      <c r="J85" s="108"/>
      <c r="K85" s="108"/>
    </row>
    <row r="86" spans="1:11" ht="23.25" x14ac:dyDescent="0.25">
      <c r="A86" s="95"/>
      <c r="B86" s="95"/>
      <c r="C86" s="95"/>
      <c r="D86" s="95"/>
      <c r="E86" s="118"/>
      <c r="F86" s="118"/>
      <c r="G86" s="118"/>
      <c r="H86" s="97"/>
      <c r="K86" s="119"/>
    </row>
    <row r="87" spans="1:11" x14ac:dyDescent="0.25">
      <c r="A87" s="95"/>
      <c r="B87" s="95"/>
      <c r="C87" s="95"/>
      <c r="D87" s="95"/>
      <c r="E87" s="118"/>
      <c r="F87" s="118"/>
      <c r="G87" s="118"/>
      <c r="H87" s="97"/>
    </row>
    <row r="88" spans="1:11" x14ac:dyDescent="0.25">
      <c r="A88" s="95"/>
      <c r="B88" s="95"/>
      <c r="C88" s="95"/>
      <c r="D88" s="95"/>
      <c r="E88" s="118"/>
      <c r="F88" s="118"/>
      <c r="G88" s="118"/>
      <c r="H88" s="97"/>
    </row>
    <row r="89" spans="1:11" x14ac:dyDescent="0.25">
      <c r="A89" s="95"/>
      <c r="B89" s="95"/>
      <c r="C89" s="95"/>
      <c r="D89" s="95"/>
      <c r="E89" s="118"/>
      <c r="F89" s="118"/>
      <c r="G89" s="118"/>
      <c r="H89" s="97"/>
    </row>
    <row r="90" spans="1:11" x14ac:dyDescent="0.25">
      <c r="A90" s="95"/>
      <c r="B90" s="95"/>
      <c r="C90" s="95"/>
      <c r="D90" s="95"/>
      <c r="E90" s="118"/>
      <c r="F90" s="118"/>
      <c r="G90" s="118"/>
      <c r="H90" s="97"/>
    </row>
    <row r="91" spans="1:11" x14ac:dyDescent="0.25">
      <c r="A91" s="95"/>
      <c r="B91" s="95"/>
      <c r="C91" s="95"/>
      <c r="D91" s="95"/>
      <c r="E91" s="118"/>
      <c r="F91" s="118"/>
      <c r="G91" s="118"/>
      <c r="H91" s="97"/>
    </row>
    <row r="92" spans="1:11" x14ac:dyDescent="0.25">
      <c r="A92" s="95"/>
      <c r="B92" s="95"/>
      <c r="C92" s="95"/>
      <c r="D92" s="95"/>
    </row>
  </sheetData>
  <sheetProtection algorithmName="SHA-512" hashValue="dw04wahImMnlpZyiyuSAbYw8x60J29YZJDXD9zPmfvMtt2yJPncXXkBpB+YK2jxF764kUYbpy4zjFSVhzXSuyg==" saltValue="Pjqo1uul8SWNLV8m4mUeYQ==" spinCount="100000" sheet="1" objects="1" scenarios="1"/>
  <mergeCells count="3">
    <mergeCell ref="J2:K7"/>
    <mergeCell ref="B2:B4"/>
    <mergeCell ref="E2:I7"/>
  </mergeCells>
  <phoneticPr fontId="12" type="noConversion"/>
  <conditionalFormatting sqref="E1 E8 E11:F11 H11:K11 H13:K16 E18:F19 H18:K19 H21:K21 E21:E23 E26:F28 H26:K28 E32:F33 H32:K33 E36:E37 E38:F43 H38:K43 E45:F45 H45:K45 E47:F49 H47:K49 E51:F53 H51:K53 E54:E57 F55:F56 H55:K56 E59:E60 E61:F64 H61:K64 E66:F68 H66:K68 E70:F72 H70:K72 E74:F74 H74:K74 E75 E76:F77 H76:K77 E78 E93:E1048576">
    <cfRule type="containsText" dxfId="12" priority="19" operator="containsText" text="CÓDIGO NÃO ENCONTRADO">
      <formula>NOT(ISERROR(SEARCH("CÓDIGO NÃO ENCONTRADO",E1)))</formula>
    </cfRule>
  </conditionalFormatting>
  <conditionalFormatting sqref="E31">
    <cfRule type="containsText" dxfId="11" priority="9" operator="containsText" text="CÓDIGO NÃO ENCONTRADO">
      <formula>NOT(ISERROR(SEARCH("CÓDIGO NÃO ENCONTRADO",E31)))</formula>
    </cfRule>
  </conditionalFormatting>
  <conditionalFormatting sqref="E13:F15 F16">
    <cfRule type="containsText" dxfId="10" priority="22" operator="containsText" text="CÓDIGO NÃO ENCONTRADO">
      <formula>NOT(ISERROR(SEARCH("CÓDIGO NÃO ENCONTRADO",E13)))</formula>
    </cfRule>
  </conditionalFormatting>
  <conditionalFormatting sqref="F21">
    <cfRule type="containsText" dxfId="9" priority="25" operator="containsText" text="CÓDIGO NÃO ENCONTRADO">
      <formula>NOT(ISERROR(SEARCH("CÓDIGO NÃO ENCONTRADO",F21)))</formula>
    </cfRule>
  </conditionalFormatting>
  <conditionalFormatting sqref="I13:I16 I17:K17 I18:I19 I20:K20 I21">
    <cfRule type="containsText" dxfId="8" priority="21" operator="containsText" text="CÓDIGO NÃO ENCONTRADO">
      <formula>NOT(ISERROR(SEARCH("CÓDIGO NÃO ENCONTRADO",I13)))</formula>
    </cfRule>
  </conditionalFormatting>
  <conditionalFormatting sqref="I26:I28 I32:I33 I45 I51:I53 I55:I56 I74">
    <cfRule type="containsText" dxfId="7" priority="20" operator="containsText" text="CÓDIGO NÃO ENCONTRADO">
      <formula>NOT(ISERROR(SEARCH("CÓDIGO NÃO ENCONTRADO",I26)))</formula>
    </cfRule>
  </conditionalFormatting>
  <conditionalFormatting sqref="I38:I43">
    <cfRule type="containsText" dxfId="6" priority="2" operator="containsText" text="CÓDIGO NÃO ENCONTRADO">
      <formula>NOT(ISERROR(SEARCH("CÓDIGO NÃO ENCONTRADO",I38)))</formula>
    </cfRule>
  </conditionalFormatting>
  <conditionalFormatting sqref="I47:I49">
    <cfRule type="containsText" dxfId="5" priority="4" operator="containsText" text="CÓDIGO NÃO ENCONTRADO">
      <formula>NOT(ISERROR(SEARCH("CÓDIGO NÃO ENCONTRADO",I47)))</formula>
    </cfRule>
  </conditionalFormatting>
  <conditionalFormatting sqref="I61:I64">
    <cfRule type="containsText" dxfId="4" priority="8" operator="containsText" text="CÓDIGO NÃO ENCONTRADO">
      <formula>NOT(ISERROR(SEARCH("CÓDIGO NÃO ENCONTRADO",I61)))</formula>
    </cfRule>
  </conditionalFormatting>
  <conditionalFormatting sqref="I66:I68">
    <cfRule type="containsText" dxfId="3" priority="6" operator="containsText" text="CÓDIGO NÃO ENCONTRADO">
      <formula>NOT(ISERROR(SEARCH("CÓDIGO NÃO ENCONTRADO",I66)))</formula>
    </cfRule>
  </conditionalFormatting>
  <conditionalFormatting sqref="I70:I72">
    <cfRule type="containsText" dxfId="2" priority="3" operator="containsText" text="CÓDIGO NÃO ENCONTRADO">
      <formula>NOT(ISERROR(SEARCH("CÓDIGO NÃO ENCONTRADO",I70)))</formula>
    </cfRule>
  </conditionalFormatting>
  <conditionalFormatting sqref="I76:I77">
    <cfRule type="containsText" dxfId="1" priority="5" operator="containsText" text="CÓDIGO NÃO ENCONTRADO">
      <formula>NOT(ISERROR(SEARCH("CÓDIGO NÃO ENCONTRADO",I76)))</formula>
    </cfRule>
  </conditionalFormatting>
  <pageMargins left="0.19685039370078741" right="0" top="0.39370078740157483" bottom="0" header="0" footer="0"/>
  <pageSetup paperSize="9" scale="32" firstPageNumber="0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3677C-3716-4772-A4E0-D4EB9A026BD0}">
  <dimension ref="A1:AMR41"/>
  <sheetViews>
    <sheetView workbookViewId="0">
      <selection activeCell="C12" sqref="C12:E12"/>
    </sheetView>
  </sheetViews>
  <sheetFormatPr defaultColWidth="9.140625" defaultRowHeight="15" x14ac:dyDescent="0.25"/>
  <cols>
    <col min="1" max="1" width="3.42578125" style="161" customWidth="1"/>
    <col min="2" max="2" width="11.28515625" style="161" customWidth="1"/>
    <col min="3" max="3" width="5.28515625" style="161" customWidth="1"/>
    <col min="4" max="4" width="19" style="161" customWidth="1"/>
    <col min="5" max="5" width="1.7109375" style="161" customWidth="1"/>
    <col min="6" max="6" width="21.28515625" style="161" customWidth="1"/>
    <col min="7" max="18" width="11.28515625" style="161" bestFit="1" customWidth="1"/>
    <col min="19" max="19" width="14.28515625" style="161" bestFit="1" customWidth="1"/>
    <col min="20" max="20" width="6.7109375" style="161" customWidth="1"/>
    <col min="21" max="1032" width="9.140625" style="161"/>
  </cols>
  <sheetData>
    <row r="1" spans="2:20" ht="15.75" thickBot="1" x14ac:dyDescent="0.3"/>
    <row r="2" spans="2:20" ht="15.75" thickBot="1" x14ac:dyDescent="0.3">
      <c r="B2" s="242"/>
      <c r="C2" s="242"/>
      <c r="D2" s="243" t="s">
        <v>152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5"/>
      <c r="S2" s="125"/>
    </row>
    <row r="3" spans="2:20" ht="15.75" thickBot="1" x14ac:dyDescent="0.3">
      <c r="B3" s="242"/>
      <c r="C3" s="242"/>
      <c r="D3" s="246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8"/>
      <c r="S3" s="162"/>
    </row>
    <row r="4" spans="2:20" ht="21.75" thickBot="1" x14ac:dyDescent="0.3">
      <c r="B4" s="242"/>
      <c r="C4" s="242"/>
      <c r="D4" s="249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1"/>
      <c r="S4" s="126" t="s">
        <v>176</v>
      </c>
    </row>
    <row r="5" spans="2:20" ht="15" customHeight="1" x14ac:dyDescent="0.25">
      <c r="B5" s="252" t="s">
        <v>156</v>
      </c>
      <c r="C5" s="252"/>
      <c r="D5" s="253"/>
      <c r="E5" s="253"/>
      <c r="F5" s="253"/>
      <c r="G5" s="253"/>
      <c r="H5" s="253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</row>
    <row r="6" spans="2:20" ht="15" customHeight="1" x14ac:dyDescent="0.25">
      <c r="B6" s="236" t="s">
        <v>0</v>
      </c>
      <c r="C6" s="236"/>
      <c r="D6" s="237" t="str">
        <f>'[1]B-ORÇAMENTO '!E6</f>
        <v>LAGOAS DE LIXIVIADOS</v>
      </c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</row>
    <row r="7" spans="2:20" ht="15" customHeight="1" x14ac:dyDescent="0.25">
      <c r="B7" s="236" t="s">
        <v>2</v>
      </c>
      <c r="C7" s="236"/>
      <c r="D7" s="237" t="str">
        <f>'[1]B-ORÇAMENTO '!E7</f>
        <v>ASB - SLU - SAMAMBAIA/DF</v>
      </c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</row>
    <row r="8" spans="2:20" ht="15.75" thickBot="1" x14ac:dyDescent="0.3">
      <c r="B8" s="238" t="s">
        <v>4</v>
      </c>
      <c r="C8" s="238"/>
      <c r="D8" s="239" t="str">
        <f>'[1]B-ORÇAMENTO '!E8</f>
        <v>LAGOAS DE ACÚMULO</v>
      </c>
      <c r="E8" s="239"/>
      <c r="F8" s="239"/>
      <c r="G8" s="239"/>
      <c r="H8" s="239"/>
      <c r="I8" s="239"/>
      <c r="J8" s="239"/>
      <c r="K8" s="239"/>
      <c r="L8" s="239"/>
      <c r="M8" s="239"/>
      <c r="N8" s="239"/>
      <c r="O8" s="239"/>
      <c r="P8" s="239"/>
      <c r="Q8" s="239"/>
      <c r="R8" s="239"/>
      <c r="S8" s="239"/>
    </row>
    <row r="9" spans="2:20" ht="15.75" thickBot="1" x14ac:dyDescent="0.3">
      <c r="B9" s="240" t="s">
        <v>177</v>
      </c>
      <c r="C9" s="241" t="s">
        <v>178</v>
      </c>
      <c r="D9" s="241"/>
      <c r="E9" s="241"/>
      <c r="F9" s="241" t="s">
        <v>179</v>
      </c>
      <c r="G9" s="233" t="s">
        <v>180</v>
      </c>
      <c r="H9" s="233"/>
      <c r="I9" s="233" t="s">
        <v>180</v>
      </c>
      <c r="J9" s="233"/>
      <c r="K9" s="233" t="s">
        <v>180</v>
      </c>
      <c r="L9" s="233"/>
      <c r="M9" s="233" t="s">
        <v>180</v>
      </c>
      <c r="N9" s="233"/>
      <c r="O9" s="233" t="s">
        <v>180</v>
      </c>
      <c r="P9" s="233"/>
      <c r="Q9" s="233" t="s">
        <v>180</v>
      </c>
      <c r="R9" s="233"/>
      <c r="S9" s="234" t="s">
        <v>181</v>
      </c>
    </row>
    <row r="10" spans="2:20" ht="15.75" thickBot="1" x14ac:dyDescent="0.3">
      <c r="B10" s="240"/>
      <c r="C10" s="241"/>
      <c r="D10" s="241"/>
      <c r="E10" s="241"/>
      <c r="F10" s="241"/>
      <c r="G10" s="235" t="s">
        <v>182</v>
      </c>
      <c r="H10" s="235"/>
      <c r="I10" s="235" t="s">
        <v>183</v>
      </c>
      <c r="J10" s="235"/>
      <c r="K10" s="235" t="s">
        <v>184</v>
      </c>
      <c r="L10" s="235"/>
      <c r="M10" s="235" t="s">
        <v>185</v>
      </c>
      <c r="N10" s="235"/>
      <c r="O10" s="235" t="s">
        <v>186</v>
      </c>
      <c r="P10" s="235"/>
      <c r="Q10" s="235" t="s">
        <v>187</v>
      </c>
      <c r="R10" s="235"/>
      <c r="S10" s="234"/>
    </row>
    <row r="11" spans="2:20" x14ac:dyDescent="0.25">
      <c r="B11" s="240"/>
      <c r="C11" s="241"/>
      <c r="D11" s="241"/>
      <c r="E11" s="241"/>
      <c r="F11" s="241"/>
      <c r="G11" s="163" t="s">
        <v>188</v>
      </c>
      <c r="H11" s="163" t="s">
        <v>189</v>
      </c>
      <c r="I11" s="163" t="s">
        <v>188</v>
      </c>
      <c r="J11" s="163" t="s">
        <v>189</v>
      </c>
      <c r="K11" s="163" t="s">
        <v>188</v>
      </c>
      <c r="L11" s="163" t="s">
        <v>189</v>
      </c>
      <c r="M11" s="163" t="s">
        <v>188</v>
      </c>
      <c r="N11" s="163" t="s">
        <v>189</v>
      </c>
      <c r="O11" s="163" t="s">
        <v>188</v>
      </c>
      <c r="P11" s="163" t="s">
        <v>189</v>
      </c>
      <c r="Q11" s="163" t="s">
        <v>188</v>
      </c>
      <c r="R11" s="163" t="s">
        <v>189</v>
      </c>
      <c r="S11" s="234"/>
    </row>
    <row r="12" spans="2:20" x14ac:dyDescent="0.25">
      <c r="B12" s="164" t="s">
        <v>190</v>
      </c>
      <c r="C12" s="227" t="s">
        <v>10</v>
      </c>
      <c r="D12" s="227"/>
      <c r="E12" s="227"/>
      <c r="F12" s="165">
        <f>'B-ORÇAMENTO '!K22</f>
        <v>65300.322098660006</v>
      </c>
      <c r="G12" s="166">
        <v>0.68073334342576219</v>
      </c>
      <c r="H12" s="166">
        <v>1.7555476972042749E-2</v>
      </c>
      <c r="I12" s="166">
        <v>1.7555476972042749E-2</v>
      </c>
      <c r="J12" s="166">
        <v>1.7555476972042749E-2</v>
      </c>
      <c r="K12" s="166">
        <v>1.7555476972042749E-2</v>
      </c>
      <c r="L12" s="166">
        <v>1.7555476972042749E-2</v>
      </c>
      <c r="M12" s="166">
        <v>1.7555476972042749E-2</v>
      </c>
      <c r="N12" s="166">
        <v>1.7555476972042749E-2</v>
      </c>
      <c r="O12" s="166">
        <v>1.7555476972042749E-2</v>
      </c>
      <c r="P12" s="166">
        <v>1.7555476972042749E-2</v>
      </c>
      <c r="Q12" s="166">
        <v>1.7555476972042749E-2</v>
      </c>
      <c r="R12" s="166">
        <v>0.14371188685381039</v>
      </c>
      <c r="S12" s="167">
        <f>SUM($G$13:$R$13)</f>
        <v>65300.322098659984</v>
      </c>
      <c r="T12" s="168"/>
    </row>
    <row r="13" spans="2:20" x14ac:dyDescent="0.25">
      <c r="B13" s="169"/>
      <c r="C13" s="228"/>
      <c r="D13" s="228"/>
      <c r="E13" s="228"/>
      <c r="F13" s="170"/>
      <c r="G13" s="171">
        <f>$F$12*G12</f>
        <v>44452.10658900001</v>
      </c>
      <c r="H13" s="171">
        <f>$F$12*H12</f>
        <v>1146.37830087</v>
      </c>
      <c r="I13" s="171">
        <f t="shared" ref="I13:R13" si="0">$F$12*I12</f>
        <v>1146.37830087</v>
      </c>
      <c r="J13" s="171">
        <f t="shared" si="0"/>
        <v>1146.37830087</v>
      </c>
      <c r="K13" s="171">
        <f t="shared" si="0"/>
        <v>1146.37830087</v>
      </c>
      <c r="L13" s="171">
        <f t="shared" si="0"/>
        <v>1146.37830087</v>
      </c>
      <c r="M13" s="171">
        <f t="shared" si="0"/>
        <v>1146.37830087</v>
      </c>
      <c r="N13" s="171">
        <f t="shared" si="0"/>
        <v>1146.37830087</v>
      </c>
      <c r="O13" s="171">
        <f t="shared" si="0"/>
        <v>1146.37830087</v>
      </c>
      <c r="P13" s="171">
        <f t="shared" si="0"/>
        <v>1146.37830087</v>
      </c>
      <c r="Q13" s="171">
        <f t="shared" si="0"/>
        <v>1146.37830087</v>
      </c>
      <c r="R13" s="171">
        <f t="shared" si="0"/>
        <v>9384.4325009600016</v>
      </c>
      <c r="S13" s="172"/>
    </row>
    <row r="14" spans="2:20" x14ac:dyDescent="0.25">
      <c r="B14" s="164" t="s">
        <v>191</v>
      </c>
      <c r="C14" s="229" t="s">
        <v>31</v>
      </c>
      <c r="D14" s="229"/>
      <c r="E14" s="229"/>
      <c r="F14" s="165">
        <f>'B-ORÇAMENTO '!K29</f>
        <v>201509.65166772</v>
      </c>
      <c r="G14" s="173">
        <v>8.3333333333333329E-2</v>
      </c>
      <c r="H14" s="173">
        <v>8.3333333333333329E-2</v>
      </c>
      <c r="I14" s="173">
        <v>8.3333333333333329E-2</v>
      </c>
      <c r="J14" s="173">
        <v>8.3333333333333329E-2</v>
      </c>
      <c r="K14" s="173">
        <v>8.3333333333333329E-2</v>
      </c>
      <c r="L14" s="173">
        <v>8.3333333333333329E-2</v>
      </c>
      <c r="M14" s="173">
        <v>8.3333333333333329E-2</v>
      </c>
      <c r="N14" s="173">
        <v>8.3333333333333329E-2</v>
      </c>
      <c r="O14" s="173">
        <v>8.3333333333333329E-2</v>
      </c>
      <c r="P14" s="173">
        <v>8.3333333333333329E-2</v>
      </c>
      <c r="Q14" s="173">
        <v>8.3333333333333329E-2</v>
      </c>
      <c r="R14" s="173">
        <v>8.3333333333333329E-2</v>
      </c>
      <c r="S14" s="174">
        <f>SUM($G$15:$R$15)</f>
        <v>201509.65166771997</v>
      </c>
      <c r="T14" s="168"/>
    </row>
    <row r="15" spans="2:20" x14ac:dyDescent="0.25">
      <c r="B15" s="169"/>
      <c r="C15" s="224"/>
      <c r="D15" s="224"/>
      <c r="E15" s="224"/>
      <c r="F15" s="175"/>
      <c r="G15" s="176">
        <f>$F$14*G14</f>
        <v>16792.470972309999</v>
      </c>
      <c r="H15" s="176">
        <f>$F$14*H14</f>
        <v>16792.470972309999</v>
      </c>
      <c r="I15" s="176">
        <f t="shared" ref="I15:R15" si="1">$F$14*I14</f>
        <v>16792.470972309999</v>
      </c>
      <c r="J15" s="176">
        <f t="shared" si="1"/>
        <v>16792.470972309999</v>
      </c>
      <c r="K15" s="176">
        <f t="shared" si="1"/>
        <v>16792.470972309999</v>
      </c>
      <c r="L15" s="176">
        <f t="shared" si="1"/>
        <v>16792.470972309999</v>
      </c>
      <c r="M15" s="176">
        <f t="shared" si="1"/>
        <v>16792.470972309999</v>
      </c>
      <c r="N15" s="176">
        <f t="shared" si="1"/>
        <v>16792.470972309999</v>
      </c>
      <c r="O15" s="176">
        <f t="shared" si="1"/>
        <v>16792.470972309999</v>
      </c>
      <c r="P15" s="176">
        <f t="shared" si="1"/>
        <v>16792.470972309999</v>
      </c>
      <c r="Q15" s="176">
        <f t="shared" si="1"/>
        <v>16792.470972309999</v>
      </c>
      <c r="R15" s="176">
        <f t="shared" si="1"/>
        <v>16792.470972309999</v>
      </c>
      <c r="S15" s="167"/>
    </row>
    <row r="16" spans="2:20" ht="22.5" customHeight="1" x14ac:dyDescent="0.25">
      <c r="B16" s="177" t="s">
        <v>192</v>
      </c>
      <c r="C16" s="230" t="s">
        <v>93</v>
      </c>
      <c r="D16" s="231"/>
      <c r="E16" s="232"/>
      <c r="F16" s="165">
        <f>'B-ORÇAMENTO '!K34</f>
        <v>980060.04140615999</v>
      </c>
      <c r="G16" s="166">
        <v>7.5843592888534567E-2</v>
      </c>
      <c r="H16" s="166">
        <v>0.15635180317764896</v>
      </c>
      <c r="I16" s="166">
        <v>0.15631236293173709</v>
      </c>
      <c r="J16" s="166">
        <v>0.15641096354651673</v>
      </c>
      <c r="K16" s="166">
        <v>0.15168718577706913</v>
      </c>
      <c r="L16" s="166">
        <v>0.15169704583854707</v>
      </c>
      <c r="M16" s="166">
        <v>0.15169704583854707</v>
      </c>
      <c r="N16" s="166">
        <v>0</v>
      </c>
      <c r="O16" s="166">
        <v>0</v>
      </c>
      <c r="P16" s="166">
        <v>0</v>
      </c>
      <c r="Q16" s="166">
        <v>0</v>
      </c>
      <c r="R16" s="166">
        <v>0</v>
      </c>
      <c r="S16" s="174">
        <f>SUM($G$17:$R$17)</f>
        <v>980060.0414047885</v>
      </c>
      <c r="T16" s="168"/>
    </row>
    <row r="17" spans="2:20" x14ac:dyDescent="0.25">
      <c r="B17" s="169"/>
      <c r="C17" s="224"/>
      <c r="D17" s="224"/>
      <c r="E17" s="224"/>
      <c r="F17" s="175"/>
      <c r="G17" s="178">
        <f t="shared" ref="G17:R17" si="2">G16*$F$16</f>
        <v>74331.274786729133</v>
      </c>
      <c r="H17" s="178">
        <f t="shared" si="2"/>
        <v>153234.15469621442</v>
      </c>
      <c r="I17" s="178">
        <f t="shared" si="2"/>
        <v>153195.50088717297</v>
      </c>
      <c r="J17" s="178">
        <f t="shared" si="2"/>
        <v>153292.13540977656</v>
      </c>
      <c r="K17" s="178">
        <f t="shared" si="2"/>
        <v>148662.54957345827</v>
      </c>
      <c r="L17" s="178">
        <f t="shared" si="2"/>
        <v>148672.21302571858</v>
      </c>
      <c r="M17" s="178">
        <f t="shared" si="2"/>
        <v>148672.21302571858</v>
      </c>
      <c r="N17" s="178">
        <f t="shared" si="2"/>
        <v>0</v>
      </c>
      <c r="O17" s="178">
        <f t="shared" si="2"/>
        <v>0</v>
      </c>
      <c r="P17" s="178">
        <f t="shared" si="2"/>
        <v>0</v>
      </c>
      <c r="Q17" s="178">
        <f t="shared" si="2"/>
        <v>0</v>
      </c>
      <c r="R17" s="178">
        <f t="shared" si="2"/>
        <v>0</v>
      </c>
      <c r="S17" s="167"/>
    </row>
    <row r="18" spans="2:20" x14ac:dyDescent="0.25">
      <c r="B18" s="177" t="s">
        <v>193</v>
      </c>
      <c r="C18" s="223" t="s">
        <v>71</v>
      </c>
      <c r="D18" s="223"/>
      <c r="E18" s="223"/>
      <c r="F18" s="165">
        <f>'B-ORÇAMENTO '!K57</f>
        <v>1266172.3170750686</v>
      </c>
      <c r="G18" s="166">
        <v>0</v>
      </c>
      <c r="H18" s="166">
        <v>0</v>
      </c>
      <c r="I18" s="166">
        <v>0.13916557861131396</v>
      </c>
      <c r="J18" s="166">
        <v>9.0383208509734816E-2</v>
      </c>
      <c r="K18" s="166">
        <v>0.15457905072743425</v>
      </c>
      <c r="L18" s="166">
        <v>0.24043177781372316</v>
      </c>
      <c r="M18" s="166">
        <v>0.10125160084970423</v>
      </c>
      <c r="N18" s="166">
        <v>0.10892621902020549</v>
      </c>
      <c r="O18" s="166">
        <v>0.1060474851957279</v>
      </c>
      <c r="P18" s="166">
        <v>7.6746181705012566E-3</v>
      </c>
      <c r="Q18" s="166">
        <v>0</v>
      </c>
      <c r="R18" s="166">
        <v>5.1540461101655027E-2</v>
      </c>
      <c r="S18" s="174">
        <f>SUM($G$19:$R$19)</f>
        <v>1266172.3170750686</v>
      </c>
      <c r="T18" s="168"/>
    </row>
    <row r="19" spans="2:20" x14ac:dyDescent="0.25">
      <c r="B19" s="169"/>
      <c r="C19" s="224"/>
      <c r="D19" s="224"/>
      <c r="E19" s="224"/>
      <c r="F19" s="175"/>
      <c r="G19" s="178">
        <f t="shared" ref="G19:H19" si="3">G18*$F$18</f>
        <v>0</v>
      </c>
      <c r="H19" s="178">
        <f t="shared" si="3"/>
        <v>0</v>
      </c>
      <c r="I19" s="178">
        <f>I18*$F$18</f>
        <v>176207.60312737999</v>
      </c>
      <c r="J19" s="178">
        <f t="shared" ref="J19:R19" si="4">J18*$F$18</f>
        <v>114440.71654344999</v>
      </c>
      <c r="K19" s="178">
        <f t="shared" si="4"/>
        <v>195723.71483081998</v>
      </c>
      <c r="L19" s="178">
        <f t="shared" si="4"/>
        <v>304428.0612128799</v>
      </c>
      <c r="M19" s="178">
        <f t="shared" si="4"/>
        <v>128201.97405542999</v>
      </c>
      <c r="N19" s="178">
        <f t="shared" si="4"/>
        <v>137919.36312704001</v>
      </c>
      <c r="O19" s="178">
        <f t="shared" si="4"/>
        <v>134274.39005025884</v>
      </c>
      <c r="P19" s="178">
        <f t="shared" si="4"/>
        <v>9717.3890716099995</v>
      </c>
      <c r="Q19" s="178">
        <f t="shared" si="4"/>
        <v>0</v>
      </c>
      <c r="R19" s="178">
        <f t="shared" si="4"/>
        <v>65259.105056199987</v>
      </c>
      <c r="S19" s="167"/>
    </row>
    <row r="20" spans="2:20" x14ac:dyDescent="0.25">
      <c r="B20" s="177" t="s">
        <v>194</v>
      </c>
      <c r="C20" s="223" t="s">
        <v>72</v>
      </c>
      <c r="D20" s="223"/>
      <c r="E20" s="223"/>
      <c r="F20" s="165">
        <f>'B-ORÇAMENTO '!K78</f>
        <v>1315084.7793878946</v>
      </c>
      <c r="G20" s="166">
        <v>0</v>
      </c>
      <c r="H20" s="166">
        <v>0</v>
      </c>
      <c r="I20" s="166">
        <v>0</v>
      </c>
      <c r="J20" s="166">
        <v>0</v>
      </c>
      <c r="K20" s="166">
        <v>0</v>
      </c>
      <c r="L20" s="166">
        <v>0</v>
      </c>
      <c r="M20" s="166">
        <v>0</v>
      </c>
      <c r="N20" s="166">
        <v>0.31568161753766971</v>
      </c>
      <c r="O20" s="166">
        <v>0.26994251712825185</v>
      </c>
      <c r="P20" s="166">
        <v>2.3087545723307801E-3</v>
      </c>
      <c r="Q20" s="166">
        <v>0.39714177058074746</v>
      </c>
      <c r="R20" s="166">
        <v>1.492534018100026E-2</v>
      </c>
      <c r="S20" s="174">
        <f>SUM($G$21:$R$21)</f>
        <v>1315084.7793878946</v>
      </c>
      <c r="T20" s="168"/>
    </row>
    <row r="21" spans="2:20" x14ac:dyDescent="0.25">
      <c r="B21" s="169"/>
      <c r="C21" s="224"/>
      <c r="D21" s="224"/>
      <c r="E21" s="224"/>
      <c r="F21" s="175"/>
      <c r="G21" s="178">
        <f>G20*$F$20</f>
        <v>0</v>
      </c>
      <c r="H21" s="178">
        <f t="shared" ref="H21:R21" si="5">H20*$F$20</f>
        <v>0</v>
      </c>
      <c r="I21" s="178">
        <f t="shared" si="5"/>
        <v>0</v>
      </c>
      <c r="J21" s="178">
        <f t="shared" si="5"/>
        <v>0</v>
      </c>
      <c r="K21" s="178">
        <f t="shared" si="5"/>
        <v>0</v>
      </c>
      <c r="L21" s="178">
        <f t="shared" si="5"/>
        <v>0</v>
      </c>
      <c r="M21" s="178">
        <f t="shared" si="5"/>
        <v>0</v>
      </c>
      <c r="N21" s="178">
        <f t="shared" si="5"/>
        <v>415148.09035634005</v>
      </c>
      <c r="O21" s="178">
        <f t="shared" si="5"/>
        <v>354997.29558502004</v>
      </c>
      <c r="P21" s="178">
        <f t="shared" si="5"/>
        <v>3036.2079974144167</v>
      </c>
      <c r="Q21" s="178">
        <f t="shared" si="5"/>
        <v>522275.09774990007</v>
      </c>
      <c r="R21" s="178">
        <f t="shared" si="5"/>
        <v>19628.087699220006</v>
      </c>
      <c r="S21" s="167"/>
    </row>
    <row r="22" spans="2:20" ht="15.75" thickBot="1" x14ac:dyDescent="0.3">
      <c r="B22" s="169"/>
      <c r="C22" s="225"/>
      <c r="D22" s="225"/>
      <c r="E22" s="225"/>
      <c r="F22" s="179"/>
      <c r="G22" s="180"/>
      <c r="H22" s="180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2">
        <f>SUM(S11:S20)</f>
        <v>3828127.1116341315</v>
      </c>
    </row>
    <row r="23" spans="2:20" ht="15" customHeight="1" x14ac:dyDescent="0.25">
      <c r="B23" s="226" t="s">
        <v>195</v>
      </c>
      <c r="C23" s="226"/>
      <c r="D23" s="226"/>
      <c r="E23" s="226"/>
      <c r="F23" s="183">
        <f>SUM(F12:F21)</f>
        <v>3828127.1116355029</v>
      </c>
      <c r="G23" s="221">
        <f>G13+H13+G15+H15+G17+H17+G19+H19+G21+H21</f>
        <v>306748.85631743353</v>
      </c>
      <c r="H23" s="222"/>
      <c r="I23" s="221">
        <f>I13+J13+I15+J15+I17+J17+I19+J19+I21+J21</f>
        <v>633013.65451413952</v>
      </c>
      <c r="J23" s="222"/>
      <c r="K23" s="221">
        <f>K13+L13+K15+L15+K17+L17+K19+L19+K21+L21</f>
        <v>833364.2371892368</v>
      </c>
      <c r="L23" s="222"/>
      <c r="M23" s="221">
        <f>M13+N13+M15+N15+M17+N17+M19+N19+M21+N21</f>
        <v>865819.33911088866</v>
      </c>
      <c r="N23" s="222"/>
      <c r="O23" s="221">
        <f>O13+P13+O15+P15+O17+P17+O19+P19+O21+P21</f>
        <v>537902.98125066329</v>
      </c>
      <c r="P23" s="222"/>
      <c r="Q23" s="221">
        <f>Q13+R13+Q15+R15+Q17+R17+Q19+R19+Q21+R21</f>
        <v>651278.04325177008</v>
      </c>
      <c r="R23" s="222"/>
      <c r="S23" s="184"/>
    </row>
    <row r="24" spans="2:20" ht="15.75" thickBot="1" x14ac:dyDescent="0.3">
      <c r="B24" s="217" t="str">
        <f>CONCATENATE("BDI"," (",ROUND('B-ORÇAMENTO '!K82*100,2),"%)")</f>
        <v>BDI (19,57%)</v>
      </c>
      <c r="C24" s="217"/>
      <c r="D24" s="217"/>
      <c r="E24" s="217"/>
      <c r="F24" s="185">
        <f>F23*'B-ORÇAMENTO '!$K$82</f>
        <v>749317.56300063024</v>
      </c>
      <c r="G24" s="218">
        <f>G23*'B-ORÇAMENTO '!$K$82</f>
        <v>60043.018104173985</v>
      </c>
      <c r="H24" s="219"/>
      <c r="I24" s="218">
        <f>I23*'B-ORÇAMENTO '!$K$82</f>
        <v>123906.08647893334</v>
      </c>
      <c r="J24" s="219"/>
      <c r="K24" s="218">
        <f>K23*'B-ORÇAMENTO '!$K$82</f>
        <v>163122.70755182172</v>
      </c>
      <c r="L24" s="219"/>
      <c r="M24" s="218">
        <f>M23*'B-ORÇAMENTO '!$K$82</f>
        <v>169475.46888123307</v>
      </c>
      <c r="N24" s="219"/>
      <c r="O24" s="218">
        <f>O23*'B-ORÇAMENTO '!$K$82</f>
        <v>105289.12423425775</v>
      </c>
      <c r="P24" s="219"/>
      <c r="Q24" s="218">
        <f>Q23*'B-ORÇAMENTO '!$K$82</f>
        <v>127481.15774994201</v>
      </c>
      <c r="R24" s="219"/>
      <c r="S24" s="186"/>
    </row>
    <row r="25" spans="2:20" ht="15" customHeight="1" x14ac:dyDescent="0.25">
      <c r="B25" s="220" t="s">
        <v>196</v>
      </c>
      <c r="C25" s="220"/>
      <c r="D25" s="220"/>
      <c r="E25" s="220"/>
      <c r="F25" s="187">
        <f>F23+F24</f>
        <v>4577444.674636133</v>
      </c>
      <c r="G25" s="221">
        <f>G23+G24</f>
        <v>366791.87442160753</v>
      </c>
      <c r="H25" s="222"/>
      <c r="I25" s="221">
        <f>I23+I24</f>
        <v>756919.74099307286</v>
      </c>
      <c r="J25" s="222"/>
      <c r="K25" s="221">
        <f>K23+K24</f>
        <v>996486.94474105851</v>
      </c>
      <c r="L25" s="222"/>
      <c r="M25" s="221">
        <f>M23+M24</f>
        <v>1035294.8079921217</v>
      </c>
      <c r="N25" s="222"/>
      <c r="O25" s="221">
        <f>O23+O24</f>
        <v>643192.10548492102</v>
      </c>
      <c r="P25" s="222"/>
      <c r="Q25" s="221">
        <f>Q23+Q24</f>
        <v>778759.20100171212</v>
      </c>
      <c r="R25" s="222"/>
      <c r="S25" s="184"/>
    </row>
    <row r="26" spans="2:20" ht="15.75" thickBot="1" x14ac:dyDescent="0.3">
      <c r="B26" s="217" t="s">
        <v>197</v>
      </c>
      <c r="C26" s="217"/>
      <c r="D26" s="217"/>
      <c r="E26" s="217"/>
      <c r="F26" s="188"/>
      <c r="G26" s="214">
        <f>G25</f>
        <v>366791.87442160753</v>
      </c>
      <c r="H26" s="215"/>
      <c r="I26" s="214">
        <f>I25+G26</f>
        <v>1123711.6154146804</v>
      </c>
      <c r="J26" s="215"/>
      <c r="K26" s="214">
        <f>K25+I26</f>
        <v>2120198.5601557391</v>
      </c>
      <c r="L26" s="215"/>
      <c r="M26" s="214">
        <f>M25+K26</f>
        <v>3155493.3681478607</v>
      </c>
      <c r="N26" s="215"/>
      <c r="O26" s="214">
        <f>O25+M26</f>
        <v>3798685.4736327818</v>
      </c>
      <c r="P26" s="215"/>
      <c r="Q26" s="214">
        <f>Q25+O26</f>
        <v>4577444.6746344939</v>
      </c>
      <c r="R26" s="215"/>
      <c r="S26" s="186"/>
    </row>
    <row r="27" spans="2:20" ht="15" customHeight="1" x14ac:dyDescent="0.25">
      <c r="B27" s="189"/>
      <c r="C27" s="190"/>
      <c r="D27" s="190"/>
      <c r="E27" s="190"/>
      <c r="F27" s="190"/>
      <c r="G27" s="216">
        <f>G23/$F$23</f>
        <v>8.0130269286272537E-2</v>
      </c>
      <c r="H27" s="216"/>
      <c r="I27" s="216">
        <f t="shared" ref="I27:Q27" si="6">I23/$F$23</f>
        <v>0.1653585777207108</v>
      </c>
      <c r="J27" s="216"/>
      <c r="K27" s="216">
        <f t="shared" si="6"/>
        <v>0.21769502759097148</v>
      </c>
      <c r="L27" s="216"/>
      <c r="M27" s="216">
        <f t="shared" si="6"/>
        <v>0.22617309035513763</v>
      </c>
      <c r="N27" s="216"/>
      <c r="O27" s="216">
        <f t="shared" si="6"/>
        <v>0.14051335432820916</v>
      </c>
      <c r="P27" s="216"/>
      <c r="Q27" s="216">
        <f t="shared" si="6"/>
        <v>0.17012968071834023</v>
      </c>
      <c r="R27" s="216"/>
      <c r="S27" s="191"/>
    </row>
    <row r="28" spans="2:20" x14ac:dyDescent="0.25">
      <c r="B28" s="192"/>
      <c r="C28" s="190"/>
      <c r="D28" s="190"/>
      <c r="E28" s="190"/>
      <c r="F28" s="193"/>
      <c r="G28" s="193"/>
      <c r="H28" s="194"/>
      <c r="I28" s="193"/>
      <c r="J28" s="194"/>
      <c r="K28" s="193"/>
      <c r="L28" s="194"/>
      <c r="M28" s="193"/>
      <c r="N28" s="194"/>
      <c r="O28" s="193"/>
      <c r="P28" s="194"/>
      <c r="Q28" s="193"/>
      <c r="R28" s="194"/>
      <c r="S28" s="191"/>
    </row>
    <row r="29" spans="2:20" x14ac:dyDescent="0.25">
      <c r="B29" s="192"/>
      <c r="C29" s="190"/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90"/>
      <c r="P29" s="190"/>
      <c r="Q29" s="190"/>
      <c r="R29" s="190"/>
      <c r="S29" s="191"/>
    </row>
    <row r="30" spans="2:20" x14ac:dyDescent="0.25">
      <c r="B30" s="192"/>
      <c r="C30" s="190"/>
      <c r="D30" s="190"/>
      <c r="E30" s="190"/>
      <c r="F30" s="190"/>
      <c r="G30" s="190"/>
      <c r="H30" s="190"/>
      <c r="I30" s="190"/>
      <c r="J30" s="190"/>
      <c r="K30" s="190"/>
      <c r="L30" s="190"/>
      <c r="M30" s="190"/>
      <c r="N30" s="190"/>
      <c r="O30" s="190"/>
      <c r="P30" s="190"/>
      <c r="Q30" s="190"/>
      <c r="R30" s="190"/>
      <c r="S30" s="191"/>
    </row>
    <row r="31" spans="2:20" x14ac:dyDescent="0.25">
      <c r="B31" s="192"/>
      <c r="C31" s="195"/>
      <c r="D31" s="195"/>
      <c r="E31" s="195"/>
      <c r="F31" s="190"/>
      <c r="G31" s="190"/>
      <c r="H31" s="190"/>
      <c r="I31" s="190"/>
      <c r="J31" s="190"/>
      <c r="K31" s="190"/>
      <c r="L31" s="190"/>
      <c r="M31" s="190"/>
      <c r="N31" s="190"/>
      <c r="O31" s="190"/>
      <c r="P31" s="190"/>
      <c r="Q31" s="190"/>
      <c r="R31" s="190"/>
      <c r="S31" s="191"/>
    </row>
    <row r="32" spans="2:20" x14ac:dyDescent="0.25">
      <c r="B32" s="192"/>
      <c r="C32" s="211"/>
      <c r="D32" s="211"/>
      <c r="E32" s="211"/>
      <c r="F32" s="212"/>
      <c r="G32" s="212"/>
      <c r="H32" s="212"/>
      <c r="I32" s="196"/>
      <c r="J32" s="197"/>
      <c r="K32" s="196"/>
      <c r="L32" s="196"/>
      <c r="M32" s="196"/>
      <c r="N32" s="196"/>
      <c r="O32" s="196"/>
      <c r="P32" s="196"/>
      <c r="Q32" s="196"/>
      <c r="R32" s="196"/>
      <c r="S32" s="198"/>
    </row>
    <row r="33" spans="2:19" x14ac:dyDescent="0.25">
      <c r="B33" s="192"/>
      <c r="C33" s="199"/>
      <c r="D33" s="199"/>
      <c r="E33" s="199"/>
      <c r="F33" s="199"/>
      <c r="G33" s="199"/>
      <c r="H33" s="197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200"/>
    </row>
    <row r="34" spans="2:19" ht="15.75" thickBot="1" x14ac:dyDescent="0.3">
      <c r="B34" s="201"/>
      <c r="C34" s="202"/>
      <c r="D34" s="202"/>
      <c r="E34" s="202"/>
      <c r="F34" s="202"/>
      <c r="G34" s="202"/>
      <c r="H34" s="202"/>
      <c r="I34" s="202"/>
      <c r="J34" s="202"/>
      <c r="K34" s="202"/>
      <c r="L34" s="202"/>
      <c r="M34" s="202"/>
      <c r="N34" s="202"/>
      <c r="O34" s="202"/>
      <c r="P34" s="202"/>
      <c r="Q34" s="202"/>
      <c r="R34" s="202"/>
      <c r="S34" s="203"/>
    </row>
    <row r="35" spans="2:19" x14ac:dyDescent="0.25"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  <c r="R35" s="213"/>
      <c r="S35" s="213"/>
    </row>
    <row r="36" spans="2:19" x14ac:dyDescent="0.25">
      <c r="B36" s="213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3"/>
      <c r="S36" s="213"/>
    </row>
    <row r="37" spans="2:19" x14ac:dyDescent="0.25">
      <c r="B37" s="213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3"/>
      <c r="S37" s="213"/>
    </row>
    <row r="38" spans="2:19" x14ac:dyDescent="0.25">
      <c r="B38" s="190"/>
      <c r="C38" s="209"/>
      <c r="D38" s="209"/>
      <c r="E38" s="209"/>
      <c r="F38" s="209"/>
      <c r="G38" s="190"/>
      <c r="H38" s="190"/>
      <c r="I38" s="190"/>
      <c r="J38" s="190"/>
      <c r="K38" s="190"/>
      <c r="L38" s="190"/>
      <c r="M38" s="190"/>
      <c r="N38" s="190"/>
      <c r="O38" s="190"/>
      <c r="P38" s="190"/>
      <c r="Q38" s="190"/>
      <c r="R38" s="190"/>
      <c r="S38" s="190"/>
    </row>
    <row r="39" spans="2:19" x14ac:dyDescent="0.25">
      <c r="B39" s="190"/>
      <c r="C39" s="209"/>
      <c r="D39" s="209"/>
      <c r="E39" s="209"/>
      <c r="F39" s="209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0"/>
    </row>
    <row r="40" spans="2:19" x14ac:dyDescent="0.25">
      <c r="C40" s="210"/>
      <c r="D40" s="210"/>
      <c r="E40" s="210"/>
      <c r="F40" s="210"/>
    </row>
    <row r="41" spans="2:19" x14ac:dyDescent="0.25">
      <c r="G41"/>
    </row>
  </sheetData>
  <sheetProtection algorithmName="SHA-512" hashValue="svdAgJvfow7WvCEtGeC943t0G2JrgsQanyqjzQNEXMDfmCIT5wLAcjGZjt446n05VGhGHYidkdpDDX8JwtQikA==" saltValue="X2OtaPrrhYFXTRPaa89LTw==" spinCount="100000" sheet="1" objects="1" scenarios="1"/>
  <mergeCells count="83">
    <mergeCell ref="B6:C6"/>
    <mergeCell ref="D6:S6"/>
    <mergeCell ref="B2:C4"/>
    <mergeCell ref="D2:R4"/>
    <mergeCell ref="B5:C5"/>
    <mergeCell ref="D5:H5"/>
    <mergeCell ref="I5:S5"/>
    <mergeCell ref="B7:C7"/>
    <mergeCell ref="D7:S7"/>
    <mergeCell ref="B8:C8"/>
    <mergeCell ref="D8:S8"/>
    <mergeCell ref="B9:B11"/>
    <mergeCell ref="C9:E11"/>
    <mergeCell ref="F9:F11"/>
    <mergeCell ref="G9:H9"/>
    <mergeCell ref="I9:J9"/>
    <mergeCell ref="K9:L9"/>
    <mergeCell ref="C17:E17"/>
    <mergeCell ref="M9:N9"/>
    <mergeCell ref="O9:P9"/>
    <mergeCell ref="Q9:R9"/>
    <mergeCell ref="S9:S11"/>
    <mergeCell ref="G10:H10"/>
    <mergeCell ref="I10:J10"/>
    <mergeCell ref="K10:L10"/>
    <mergeCell ref="M10:N10"/>
    <mergeCell ref="O10:P10"/>
    <mergeCell ref="Q10:R10"/>
    <mergeCell ref="C12:E12"/>
    <mergeCell ref="C13:E13"/>
    <mergeCell ref="C14:E14"/>
    <mergeCell ref="C15:E15"/>
    <mergeCell ref="C16:E16"/>
    <mergeCell ref="Q23:R23"/>
    <mergeCell ref="C18:E18"/>
    <mergeCell ref="C19:E19"/>
    <mergeCell ref="C20:E20"/>
    <mergeCell ref="C21:E21"/>
    <mergeCell ref="C22:E22"/>
    <mergeCell ref="B23:E23"/>
    <mergeCell ref="G23:H23"/>
    <mergeCell ref="I23:J23"/>
    <mergeCell ref="K23:L23"/>
    <mergeCell ref="M23:N23"/>
    <mergeCell ref="O23:P23"/>
    <mergeCell ref="Q24:R24"/>
    <mergeCell ref="B25:E25"/>
    <mergeCell ref="G25:H25"/>
    <mergeCell ref="I25:J25"/>
    <mergeCell ref="K25:L25"/>
    <mergeCell ref="M25:N25"/>
    <mergeCell ref="O25:P25"/>
    <mergeCell ref="Q25:R25"/>
    <mergeCell ref="B24:E24"/>
    <mergeCell ref="G24:H24"/>
    <mergeCell ref="I24:J24"/>
    <mergeCell ref="K24:L24"/>
    <mergeCell ref="M24:N24"/>
    <mergeCell ref="O24:P24"/>
    <mergeCell ref="B26:E26"/>
    <mergeCell ref="G26:H26"/>
    <mergeCell ref="I26:J26"/>
    <mergeCell ref="K26:L26"/>
    <mergeCell ref="M26:N26"/>
    <mergeCell ref="Q26:R26"/>
    <mergeCell ref="G27:H27"/>
    <mergeCell ref="I27:J27"/>
    <mergeCell ref="K27:L27"/>
    <mergeCell ref="M27:N27"/>
    <mergeCell ref="O27:P27"/>
    <mergeCell ref="Q27:R27"/>
    <mergeCell ref="O26:P26"/>
    <mergeCell ref="C39:D39"/>
    <mergeCell ref="E39:F39"/>
    <mergeCell ref="C40:D40"/>
    <mergeCell ref="E40:F40"/>
    <mergeCell ref="C32:E32"/>
    <mergeCell ref="F32:H32"/>
    <mergeCell ref="B35:S35"/>
    <mergeCell ref="B36:S36"/>
    <mergeCell ref="B37:S37"/>
    <mergeCell ref="C38:D38"/>
    <mergeCell ref="E38:F38"/>
  </mergeCells>
  <conditionalFormatting sqref="T12:T21">
    <cfRule type="expression" dxfId="0" priority="1">
      <formula>$S$12=$F$12</formula>
    </cfRule>
  </conditionalFormatting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C8DEACFD-35D1-441E-8CF5-3DB7D7F7B5C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Symbols2" iconId="0"/>
              <x14:cfIcon iconSet="3Symbols2" iconId="2"/>
              <x14:cfIcon iconSet="3Symbols2" iconId="0"/>
            </x14:iconSet>
          </x14:cfRule>
          <xm:sqref>T12:T15 T18:T21</xm:sqref>
        </x14:conditionalFormatting>
        <x14:conditionalFormatting xmlns:xm="http://schemas.microsoft.com/office/excel/2006/main">
          <x14:cfRule type="iconSet" priority="3" id="{7A26DFEA-5A80-4583-AD4F-94F64417A7F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Symbols2" iconId="0"/>
              <x14:cfIcon iconSet="3Symbols2" iconId="2"/>
              <x14:cfIcon iconSet="3Symbols2" iconId="0"/>
            </x14:iconSet>
          </x14:cfRule>
          <xm:sqref>T16:T17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8DB33-1DF9-4703-9029-AA9803734870}">
  <dimension ref="A1:AMJ39"/>
  <sheetViews>
    <sheetView workbookViewId="0">
      <selection activeCell="A3" sqref="A1:XFD1048576"/>
    </sheetView>
  </sheetViews>
  <sheetFormatPr defaultColWidth="9.140625" defaultRowHeight="15" x14ac:dyDescent="0.25"/>
  <cols>
    <col min="1" max="1" width="2.7109375" style="127" customWidth="1"/>
    <col min="2" max="2" width="15.28515625" style="127" customWidth="1"/>
    <col min="3" max="3" width="18" style="127" customWidth="1"/>
    <col min="4" max="4" width="21.85546875" style="127" customWidth="1"/>
    <col min="5" max="5" width="31.85546875" style="127" customWidth="1"/>
    <col min="6" max="6" width="17" style="127" customWidth="1"/>
    <col min="7" max="250" width="9.140625" style="127"/>
    <col min="251" max="251" width="81.140625" style="127" customWidth="1"/>
    <col min="252" max="252" width="12.140625" style="127" customWidth="1"/>
    <col min="253" max="506" width="9.140625" style="127"/>
    <col min="507" max="507" width="81.140625" style="127" customWidth="1"/>
    <col min="508" max="508" width="12.140625" style="127" customWidth="1"/>
    <col min="509" max="762" width="9.140625" style="127"/>
    <col min="763" max="763" width="81.140625" style="127" customWidth="1"/>
    <col min="764" max="764" width="12.140625" style="127" customWidth="1"/>
    <col min="765" max="1018" width="9.140625" style="127"/>
    <col min="1019" max="1019" width="81.140625" style="127" customWidth="1"/>
    <col min="1020" max="1020" width="12.140625" style="127" customWidth="1"/>
    <col min="1021" max="1024" width="9.140625" style="127"/>
    <col min="1025" max="16384" width="9.140625" style="128"/>
  </cols>
  <sheetData>
    <row r="1" spans="1:11" ht="15.75" thickBot="1" x14ac:dyDescent="0.3"/>
    <row r="2" spans="1:11" ht="19.5" customHeight="1" x14ac:dyDescent="0.25">
      <c r="B2" s="264"/>
      <c r="C2" s="267" t="s">
        <v>152</v>
      </c>
      <c r="D2" s="268"/>
      <c r="E2" s="269"/>
      <c r="F2" s="129"/>
      <c r="G2" s="130"/>
      <c r="H2" s="130"/>
      <c r="J2" s="130"/>
      <c r="K2" s="130"/>
    </row>
    <row r="3" spans="1:11" ht="16.5" customHeight="1" x14ac:dyDescent="0.25">
      <c r="B3" s="265"/>
      <c r="C3" s="270" t="s">
        <v>153</v>
      </c>
      <c r="D3" s="271"/>
      <c r="E3" s="272"/>
      <c r="F3" s="131"/>
      <c r="G3" s="130"/>
      <c r="H3" s="130"/>
      <c r="J3" s="130"/>
      <c r="K3" s="130"/>
    </row>
    <row r="4" spans="1:11" ht="21.75" customHeight="1" thickBot="1" x14ac:dyDescent="0.3">
      <c r="B4" s="266"/>
      <c r="C4" s="273" t="s">
        <v>154</v>
      </c>
      <c r="D4" s="274"/>
      <c r="E4" s="275"/>
      <c r="F4" s="132" t="s">
        <v>155</v>
      </c>
      <c r="G4" s="130"/>
      <c r="H4" s="130"/>
      <c r="J4" s="130"/>
      <c r="K4" s="130"/>
    </row>
    <row r="5" spans="1:11" x14ac:dyDescent="0.25">
      <c r="B5" s="133" t="s">
        <v>156</v>
      </c>
      <c r="C5" s="276"/>
      <c r="D5" s="276"/>
      <c r="E5" s="277"/>
      <c r="F5" s="278"/>
      <c r="G5" s="130"/>
      <c r="I5" s="130"/>
      <c r="J5" s="130"/>
    </row>
    <row r="6" spans="1:11" x14ac:dyDescent="0.25">
      <c r="B6" s="134" t="s">
        <v>0</v>
      </c>
      <c r="C6" s="255" t="str">
        <f>'[2]B-ORÇAMENTO '!E6</f>
        <v>LAGOAS DE LIXIVIADOS</v>
      </c>
      <c r="D6" s="255"/>
      <c r="E6" s="255"/>
      <c r="F6" s="256"/>
      <c r="G6" s="130"/>
      <c r="I6" s="130"/>
      <c r="J6" s="130"/>
    </row>
    <row r="7" spans="1:11" ht="15" customHeight="1" x14ac:dyDescent="0.25">
      <c r="B7" s="134" t="s">
        <v>2</v>
      </c>
      <c r="C7" s="255" t="str">
        <f>'[2]B-ORÇAMENTO '!E7</f>
        <v>ASB - SLU - SAMAMBAIA/DF</v>
      </c>
      <c r="D7" s="255"/>
      <c r="E7" s="255"/>
      <c r="F7" s="256"/>
      <c r="G7" s="130"/>
      <c r="H7" s="135"/>
      <c r="I7" s="130"/>
      <c r="J7" s="130"/>
    </row>
    <row r="8" spans="1:11" ht="15.75" customHeight="1" thickBot="1" x14ac:dyDescent="0.3">
      <c r="B8" s="136" t="s">
        <v>4</v>
      </c>
      <c r="C8" s="257" t="str">
        <f>'[2]B-ORÇAMENTO '!E8</f>
        <v>LAGOAS DE ACÚMULO</v>
      </c>
      <c r="D8" s="257"/>
      <c r="E8" s="257"/>
      <c r="F8" s="258"/>
      <c r="G8" s="130"/>
      <c r="I8" s="130"/>
      <c r="J8" s="130"/>
    </row>
    <row r="9" spans="1:11" ht="18.75" customHeight="1" thickBot="1" x14ac:dyDescent="0.3">
      <c r="B9" s="259" t="s">
        <v>157</v>
      </c>
      <c r="C9" s="260"/>
      <c r="D9" s="260"/>
      <c r="E9" s="260"/>
      <c r="F9" s="261"/>
    </row>
    <row r="10" spans="1:11" ht="19.5" thickTop="1" x14ac:dyDescent="0.3">
      <c r="A10" s="137"/>
      <c r="B10" s="137"/>
      <c r="E10" s="138"/>
      <c r="F10" s="139"/>
    </row>
    <row r="11" spans="1:11" s="144" customFormat="1" ht="18.75" x14ac:dyDescent="0.3">
      <c r="A11" s="140"/>
      <c r="B11" s="141" t="s">
        <v>158</v>
      </c>
      <c r="C11" s="142" t="s">
        <v>159</v>
      </c>
      <c r="D11" s="142"/>
      <c r="E11" s="142"/>
      <c r="F11" s="143">
        <f>SUM(F12:F14)</f>
        <v>5.6499999999999995E-2</v>
      </c>
    </row>
    <row r="12" spans="1:11" s="138" customFormat="1" ht="18.75" x14ac:dyDescent="0.3">
      <c r="A12" s="145"/>
      <c r="B12" s="145"/>
      <c r="C12" s="146">
        <v>1</v>
      </c>
      <c r="D12" s="146"/>
      <c r="E12" s="138" t="s">
        <v>160</v>
      </c>
      <c r="F12" s="147">
        <v>0.02</v>
      </c>
    </row>
    <row r="13" spans="1:11" s="138" customFormat="1" ht="18.75" x14ac:dyDescent="0.3">
      <c r="A13" s="145"/>
      <c r="B13" s="145"/>
      <c r="C13" s="146">
        <v>2</v>
      </c>
      <c r="D13" s="146"/>
      <c r="E13" s="138" t="s">
        <v>161</v>
      </c>
      <c r="F13" s="147">
        <v>6.4999999999999997E-3</v>
      </c>
    </row>
    <row r="14" spans="1:11" s="138" customFormat="1" ht="18.75" x14ac:dyDescent="0.3">
      <c r="A14" s="145"/>
      <c r="B14" s="145"/>
      <c r="C14" s="146">
        <v>3</v>
      </c>
      <c r="D14" s="146"/>
      <c r="E14" s="138" t="s">
        <v>162</v>
      </c>
      <c r="F14" s="147">
        <v>0.03</v>
      </c>
    </row>
    <row r="15" spans="1:11" s="138" customFormat="1" ht="18.75" x14ac:dyDescent="0.3">
      <c r="A15" s="145"/>
      <c r="B15" s="145"/>
      <c r="C15" s="146"/>
      <c r="D15" s="146"/>
      <c r="F15" s="147"/>
    </row>
    <row r="16" spans="1:11" s="144" customFormat="1" ht="18.75" x14ac:dyDescent="0.3">
      <c r="A16" s="140"/>
      <c r="B16" s="141"/>
      <c r="C16" s="148" t="s">
        <v>163</v>
      </c>
      <c r="D16" s="148"/>
      <c r="E16" s="142"/>
      <c r="F16" s="143">
        <f>SUM(F17:F20)</f>
        <v>5.6499999999999995E-2</v>
      </c>
    </row>
    <row r="17" spans="1:6" s="138" customFormat="1" ht="18.75" x14ac:dyDescent="0.3">
      <c r="A17" s="145"/>
      <c r="B17" s="145"/>
      <c r="C17" s="146" t="s">
        <v>164</v>
      </c>
      <c r="D17" s="146"/>
      <c r="E17" s="138" t="s">
        <v>165</v>
      </c>
      <c r="F17" s="147">
        <v>3.4299999999999997E-2</v>
      </c>
    </row>
    <row r="18" spans="1:6" s="138" customFormat="1" ht="18.75" x14ac:dyDescent="0.3">
      <c r="A18" s="145"/>
      <c r="B18" s="145"/>
      <c r="C18" s="146" t="s">
        <v>166</v>
      </c>
      <c r="D18" s="146"/>
      <c r="E18" s="138" t="s">
        <v>167</v>
      </c>
      <c r="F18" s="147">
        <v>2.8E-3</v>
      </c>
    </row>
    <row r="19" spans="1:6" s="138" customFormat="1" ht="18.75" x14ac:dyDescent="0.3">
      <c r="A19" s="145"/>
      <c r="B19" s="145"/>
      <c r="C19" s="146" t="s">
        <v>168</v>
      </c>
      <c r="D19" s="146"/>
      <c r="E19" s="138" t="s">
        <v>169</v>
      </c>
      <c r="F19" s="147">
        <v>0.01</v>
      </c>
    </row>
    <row r="20" spans="1:6" s="138" customFormat="1" ht="18.75" x14ac:dyDescent="0.3">
      <c r="A20" s="145"/>
      <c r="B20" s="145"/>
      <c r="C20" s="146" t="s">
        <v>170</v>
      </c>
      <c r="D20" s="146"/>
      <c r="E20" s="138" t="s">
        <v>171</v>
      </c>
      <c r="F20" s="147">
        <v>9.4000000000000004E-3</v>
      </c>
    </row>
    <row r="21" spans="1:6" s="138" customFormat="1" ht="18.75" x14ac:dyDescent="0.3">
      <c r="A21" s="145"/>
      <c r="B21" s="145"/>
      <c r="C21" s="146"/>
      <c r="D21" s="146"/>
      <c r="F21" s="147"/>
    </row>
    <row r="22" spans="1:6" s="144" customFormat="1" ht="18.75" x14ac:dyDescent="0.3">
      <c r="A22" s="140"/>
      <c r="B22" s="141"/>
      <c r="C22" s="148" t="s">
        <v>172</v>
      </c>
      <c r="D22" s="148"/>
      <c r="E22" s="142"/>
      <c r="F22" s="143">
        <f>SUM(F23)</f>
        <v>6.7400000000000002E-2</v>
      </c>
    </row>
    <row r="23" spans="1:6" s="138" customFormat="1" ht="18.75" x14ac:dyDescent="0.3">
      <c r="A23" s="145"/>
      <c r="B23" s="145"/>
      <c r="C23" s="146" t="s">
        <v>173</v>
      </c>
      <c r="D23" s="146"/>
      <c r="E23" s="138" t="s">
        <v>174</v>
      </c>
      <c r="F23" s="147">
        <v>6.7400000000000002E-2</v>
      </c>
    </row>
    <row r="24" spans="1:6" x14ac:dyDescent="0.25">
      <c r="A24" s="137"/>
      <c r="B24" s="137"/>
      <c r="F24" s="149"/>
    </row>
    <row r="25" spans="1:6" ht="15.75" thickBot="1" x14ac:dyDescent="0.3">
      <c r="A25" s="137"/>
      <c r="B25" s="150"/>
      <c r="C25" s="151"/>
      <c r="D25" s="151"/>
      <c r="E25" s="151"/>
      <c r="F25" s="152"/>
    </row>
    <row r="26" spans="1:6" ht="21.75" thickTop="1" x14ac:dyDescent="0.35">
      <c r="A26" s="137"/>
      <c r="B26" s="137"/>
      <c r="D26" s="153"/>
      <c r="E26" s="154" t="s">
        <v>39</v>
      </c>
      <c r="F26" s="155">
        <f>((((1+(F17+F18+F19))*(1+F20)*(1+F23))/(1-F11))-1)</f>
        <v>0.19573999011764709</v>
      </c>
    </row>
    <row r="27" spans="1:6" x14ac:dyDescent="0.25">
      <c r="A27" s="137"/>
      <c r="B27" s="137"/>
      <c r="F27" s="149"/>
    </row>
    <row r="28" spans="1:6" x14ac:dyDescent="0.25">
      <c r="A28" s="137"/>
      <c r="B28" s="137"/>
      <c r="F28" s="149"/>
    </row>
    <row r="29" spans="1:6" ht="15.75" x14ac:dyDescent="0.25">
      <c r="A29" s="137"/>
      <c r="B29" s="137"/>
      <c r="C29" s="262" t="s">
        <v>175</v>
      </c>
      <c r="D29" s="262"/>
      <c r="E29" s="262"/>
      <c r="F29" s="149"/>
    </row>
    <row r="30" spans="1:6" x14ac:dyDescent="0.25">
      <c r="A30" s="137"/>
      <c r="B30" s="137"/>
      <c r="C30" s="263"/>
      <c r="D30" s="263"/>
      <c r="E30" s="263"/>
      <c r="F30" s="149"/>
    </row>
    <row r="31" spans="1:6" x14ac:dyDescent="0.25">
      <c r="A31" s="137"/>
      <c r="B31" s="137"/>
      <c r="C31" s="263"/>
      <c r="D31" s="263"/>
      <c r="E31" s="263"/>
      <c r="F31" s="149"/>
    </row>
    <row r="32" spans="1:6" x14ac:dyDescent="0.25">
      <c r="A32" s="137"/>
      <c r="B32" s="137"/>
      <c r="C32" s="263"/>
      <c r="D32" s="263"/>
      <c r="E32" s="263"/>
      <c r="F32" s="149"/>
    </row>
    <row r="33" spans="1:6" x14ac:dyDescent="0.25">
      <c r="A33" s="137"/>
      <c r="B33" s="137"/>
      <c r="C33" s="263"/>
      <c r="D33" s="263"/>
      <c r="E33" s="263"/>
      <c r="F33" s="156"/>
    </row>
    <row r="34" spans="1:6" x14ac:dyDescent="0.25">
      <c r="A34" s="137"/>
      <c r="B34" s="137"/>
      <c r="C34" s="263"/>
      <c r="D34" s="263"/>
      <c r="E34" s="263"/>
      <c r="F34" s="149"/>
    </row>
    <row r="35" spans="1:6" x14ac:dyDescent="0.25">
      <c r="A35" s="137"/>
      <c r="B35" s="137"/>
      <c r="C35" s="263"/>
      <c r="D35" s="263"/>
      <c r="E35" s="263"/>
      <c r="F35" s="149"/>
    </row>
    <row r="36" spans="1:6" x14ac:dyDescent="0.25">
      <c r="A36" s="137"/>
      <c r="B36" s="137"/>
      <c r="D36" s="157"/>
      <c r="F36" s="149"/>
    </row>
    <row r="37" spans="1:6" x14ac:dyDescent="0.25">
      <c r="A37" s="137"/>
      <c r="B37" s="137"/>
      <c r="F37" s="149"/>
    </row>
    <row r="38" spans="1:6" x14ac:dyDescent="0.25">
      <c r="A38" s="137"/>
      <c r="B38" s="137"/>
      <c r="F38" s="149"/>
    </row>
    <row r="39" spans="1:6" ht="15.75" thickBot="1" x14ac:dyDescent="0.3">
      <c r="A39" s="158"/>
      <c r="B39" s="158"/>
      <c r="C39" s="159"/>
      <c r="D39" s="159"/>
      <c r="E39" s="159"/>
      <c r="F39" s="160"/>
    </row>
  </sheetData>
  <sheetProtection algorithmName="SHA-512" hashValue="6WYLbVDwYtjiUh9Bke78eSwO3Uc8DdR8skIxi/thMMlkDUVpACEsAXjQGxUIul+Xn5Svxpxcic3QqVb6gri1Bw==" saltValue="R24AsAuxmrf6+3a8sDpvCQ==" spinCount="100000" sheet="1" objects="1" scenarios="1"/>
  <mergeCells count="12">
    <mergeCell ref="C30:E35"/>
    <mergeCell ref="B2:B4"/>
    <mergeCell ref="C2:E2"/>
    <mergeCell ref="C3:E3"/>
    <mergeCell ref="C4:E4"/>
    <mergeCell ref="C5:D5"/>
    <mergeCell ref="E5:F5"/>
    <mergeCell ref="C6:F6"/>
    <mergeCell ref="C7:F7"/>
    <mergeCell ref="C8:F8"/>
    <mergeCell ref="B9:F9"/>
    <mergeCell ref="C29:E29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B-ORÇAMENTO </vt:lpstr>
      <vt:lpstr>C - FÍSICO FINANCEIRO</vt:lpstr>
      <vt:lpstr>E- BDI</vt:lpstr>
      <vt:lpstr>'B-ORÇAMENTO 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Corporativo</dc:creator>
  <dc:description/>
  <cp:lastModifiedBy>Gabriel Augusto Ferreira Ribeiro</cp:lastModifiedBy>
  <cp:revision>13</cp:revision>
  <cp:lastPrinted>2024-04-17T12:30:39Z</cp:lastPrinted>
  <dcterms:created xsi:type="dcterms:W3CDTF">2019-07-26T18:01:46Z</dcterms:created>
  <dcterms:modified xsi:type="dcterms:W3CDTF">2024-04-22T14:18:00Z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